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8" windowWidth="18852" windowHeight="8160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comments1.xml><?xml version="1.0" encoding="utf-8"?>
<comments xmlns="http://schemas.openxmlformats.org/spreadsheetml/2006/main">
  <authors>
    <author>xp</author>
  </authors>
  <commentList>
    <comment ref="A12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<sst xmlns="http://schemas.openxmlformats.org/spreadsheetml/2006/main" count="161" uniqueCount="113">
  <si>
    <t>ISSN</t>
  </si>
  <si>
    <t>IF-citari</t>
  </si>
  <si>
    <t>IF-art</t>
  </si>
  <si>
    <t>SUM</t>
  </si>
  <si>
    <t>Pop, N.,Finite elements analysis of frictional contact problem during the process of metal working, AMERICAN JOURNAL OF APPLIED SCIENCES, Volume: 5, Issue: 2, 2008, Pages:152-157</t>
  </si>
  <si>
    <t xml:space="preserve">Angelov, T.A., Analysis of a class rigid-plastic rolling problems by a modified secant-modulus methods, International Journal of Applied Mechanics, 4(1), art. no. 12001403, 2012
</t>
  </si>
  <si>
    <t>1758-8251</t>
  </si>
  <si>
    <t xml:space="preserve">Ghita C (Ghita, Constantin); Pop N (Pop, Nicolae); Popescu IN (Popescu, Ileana Nicoleta), Existence result of an effective stress for an isotropic visco-plastic composite, COMPUTATIONAL MATERIALS SCIENCE,  Volume: 64, 2012,  Pages: 52-56  </t>
  </si>
  <si>
    <t>Rusanescu, O.O., Rusanescu, M., Anghelina, F. V., Study of the hot deformability of microalloyed steeis using torsion tests.Journal of Optoelectronics and Advanced Materials, Vol:15, Issue:7-8, Pages:724-729, 2013</t>
  </si>
  <si>
    <t>1454-4164</t>
  </si>
  <si>
    <t>0,46</t>
  </si>
  <si>
    <t xml:space="preserve">Pop N, An algorithm for solving nonsmooth variational inequalities arising in frictional quasistatic contact problems, CARPATHIAN JOURNAL OF MATHEMATICS,  Volume: 24,  Issue: 2, 2008,  Pages: 110-119 </t>
  </si>
  <si>
    <t>Ghita C., Popescu, I.N., Experimental research and compaction behaviour modelling of aluminium based composites reinforced with silicon carbide particles, COMPUTATIONAL MATERIALS SCIENCE, vol. 64, Pages: 136-140, 2012</t>
  </si>
  <si>
    <t>0927-0256</t>
  </si>
  <si>
    <t>Mohammadi, H., Bahramian, F., Herzog, W., An alternative finite element model for simulation of frictional gap, JOURNAL OF MECHANICAL SCIENCE AND TECHNOLOGY, Vol. 25, Issue 12, Pages: 3099- 30105, 2011</t>
  </si>
  <si>
    <t>1738-494X</t>
  </si>
  <si>
    <t>Mortici, C., A quicker convergence toward the gamma constant with the logarithm term involving the constant e, CARPATHIAN JOURNAL OF MATHEMATICS, Vol.26, Issue:1, Pages:86-91,2010</t>
  </si>
  <si>
    <t>1584-2851</t>
  </si>
  <si>
    <t>Lungu, N., Hyperbolic-type inequalities on generalized metric space, CARPATHIAN JOURNAL OF MATHEMATICS, Vol.24, Issue:3, Pages:341-347, 2008</t>
  </si>
  <si>
    <t>Juncu, G., Nicola, A., Popa, C., Udrescu, T., Nonlinear multigrid methods for solving Richards' equation in two space dimensions, CARPATHIAN JOURNAL OF MATHEMATICS, vol:25, Issue:1, pages:82-91, 2009</t>
  </si>
  <si>
    <t>Groza, G., Pop, N., Approximate solution of multipoint boundary value problems for linear differential equations by polinomial functions, JOURNAL OF DIFFERENCE EQUATIONS AND APPLICATIONS, Vol:14, Issue:12, Pages:1289-1309, 2008</t>
  </si>
  <si>
    <t>Costabile, FA, Longo, E., A Birkhoff interpolation problem and application, CALCOLO, Vol:47, Issue:1, Pages: 49-63, 2010</t>
  </si>
  <si>
    <t>0008-0624</t>
  </si>
  <si>
    <t>Groza, G., Razzaghi, M., A Taylor series method for the solution of the linear initial-boundary - value problems for partial differential equations, COMPUTERS AND MATHEMATICS WITH APPLICATIONS, Vol:66, Issue:7, Pages:1329-1343, 2013</t>
  </si>
  <si>
    <t>0898-1221</t>
  </si>
  <si>
    <t>Rus, I.A., Lungu, N., Ulam stability of nonlinear hyperbolic partial differential equation, CARPATHIAN JOURNAL OF MATHEMATICS, Vol:24, Issue:3, Pages:403-408, 2008</t>
  </si>
  <si>
    <t xml:space="preserve">     TOTAL:</t>
  </si>
  <si>
    <t xml:space="preserve">Ghita C (Ghita, Constantin); Pop N (Pop, Nicolae); Popescu IN (Popescu, Ileana Nicoleta), Existence result of an effective stress for an isotropic visco-plastic composite, COMPUTATIONAL MATERIALS SCIENCE,  Volume: 64,  Pages: 52-56, 2012 </t>
  </si>
  <si>
    <t xml:space="preserve">Rusanescu, O.O., Rusanescu, M., Anghelina, F.V., Study of the hot deformability of microalloyed steels using torsion tests, Journal of Optoelectronics and Advanced Materials, Vol:15, Issue:7-8, Pages: 724-729, 2013
</t>
  </si>
  <si>
    <t>Groza G (Groza, Gh.); Khan SMA (Khan, S. M. Ali); Pop N (Pop, N.), Approximate solutions of boundary value problems for ODEs using Newton interpolating series, CARPATHIAN JOURNAL OF MATHEMATICS,  Volume: 25,  Issue: 1, 2009, Pages: 73-81</t>
  </si>
  <si>
    <t xml:space="preserve">Rus, I.A., Lungu, N., Ulam stability of nonlinear hyperbolic partial differential equation, CARPATHIAN JOURNAL OF MATHEMATICS, Vol:24, Issue:3, Pages:403-408, 2008
</t>
  </si>
  <si>
    <t>0,1</t>
  </si>
  <si>
    <t>FI-citare</t>
  </si>
  <si>
    <t>FI-artic</t>
  </si>
  <si>
    <t>Punctaj</t>
  </si>
  <si>
    <t>1546-9239</t>
  </si>
  <si>
    <t xml:space="preserve">0927-0256 </t>
  </si>
  <si>
    <t>1422-6383</t>
  </si>
  <si>
    <t>1023-6198</t>
  </si>
  <si>
    <r>
      <t xml:space="preserve">N. POP, Variational analysis and numerical methods for contact problems in elasticity, 2009, Editura Universității de Nord din Baia Mare, 2009,  (208pp.), ISBN 978-606-536-009-9, 2009, </t>
    </r>
    <r>
      <rPr>
        <b/>
        <sz val="10"/>
        <color indexed="8"/>
        <rFont val="Calibri"/>
        <family val="2"/>
      </rPr>
      <t>200 pagini=4 puncte.</t>
    </r>
  </si>
  <si>
    <r>
      <t>I. Pavăloiu, N. POP, Interpolare și Aplicații,  Editura RISOPRINT, 2005 Cluj-Napoca (322 pagini), ISBN 973-651-026-3, MR2235352 (2007b:41001), Zbl 1088.41003, contributia candidatului</t>
    </r>
    <r>
      <rPr>
        <b/>
        <sz val="10"/>
        <color indexed="8"/>
        <rFont val="Calibri"/>
        <family val="2"/>
      </rPr>
      <t xml:space="preserve"> 51 pagini=1 punct</t>
    </r>
    <r>
      <rPr>
        <sz val="10"/>
        <color indexed="8"/>
        <rFont val="Calibri"/>
        <family val="2"/>
      </rPr>
      <t>.</t>
    </r>
  </si>
  <si>
    <t>FI-articol</t>
  </si>
  <si>
    <t>Total partial</t>
  </si>
  <si>
    <t>Domeniul: INGINERIE MECANICA, MECATRONICA SI ROBOTICA</t>
  </si>
  <si>
    <t>Anexa 17</t>
  </si>
  <si>
    <t>La Ordinul Ministrului Educatiei, Cercetarii, Tineretului si Sportului nr.560/2012 privind aprobarea standardelor minimale necesare si obligatorii pentru conferirea titlurilor didactice din invatamantul superior si a gradelor profesionale de cercetare-dezvoltare. Publicat in Monitorul Oficial nr. 890 bis din 27 decembrie 2012</t>
  </si>
  <si>
    <t>Criteriul: Activitate de cercetare stiintifica, dezvoltare tehnologica si inovare (CDI)</t>
  </si>
  <si>
    <t>FI*articol+SumaFI*citari=Punctaj</t>
  </si>
  <si>
    <t>Pop, N.,Finite elements analysis of frictional contact problem during the process of metal working, AMERICAN JOURNAL OF APPLIED SCIENCES, Volume: 5, Issue: 2, 2008, Pages:152-157 (BDI JOURNAL)</t>
  </si>
  <si>
    <t xml:space="preserve">Ghita C (Ghita, Constantin); Pop N (Pop, Nicolae); Popescu IN (Popescu, Ileana Nicoleta), Existence result of an effective stress for an isotropic visco-plastic composite, COMPUTATIONAL MATERIALS SCIENCE,  Volume: 64, 2012,  Pages: 52-56   (ISI JOURNAL) </t>
  </si>
  <si>
    <t>Pop N, An algorithm for solving nonsmooth variational inequalities arising in frictional quasistatic contact problems, CARPATHIAN JOURNAL OF MATHEMATICS,  Volume: 24,  Issue: 2, 2008,  Pages: 110-119   (ISI JOURNAL)</t>
  </si>
  <si>
    <t>Groza, G., Pop, N., Approximate solution of multipoint boundary value problems for linear differential equations by polinomial functions, JOURNAL OF DIFFERENCE EQUATIONS AND APPLICATIONS, Vol:14, Issue:12, Pages:1289-1309, 2008  (ISI JOURNAL)</t>
  </si>
  <si>
    <t>Criteriul :  Recunoastere si impactul activitatii (RIA)</t>
  </si>
  <si>
    <t xml:space="preserve"> Indicatori cu contributie principala (obligatorie) in criteriu (min 60% din 10 pct.) Director sau responsabil partener grant national (RIA-GRA)</t>
  </si>
  <si>
    <t>Director contract cu beneficiar din mediul economic (RIA-CTR)</t>
  </si>
  <si>
    <r>
      <rPr>
        <b/>
        <sz val="10"/>
        <color indexed="8"/>
        <rFont val="Calibri"/>
        <family val="2"/>
      </rPr>
      <t>CEeX, P-CD, 06-11-96/19.09.06, sept. 2006 - dec. 2008,</t>
    </r>
    <r>
      <rPr>
        <sz val="10"/>
        <color indexed="8"/>
        <rFont val="Calibri"/>
        <family val="2"/>
      </rPr>
      <t xml:space="preserve"> “Metode numerice eficiente, cu aplicatii pe supercalculatoare”, METNUMEREFIC, Contract de cercetare in cadrul Programului de Cercetare de Excelenta al ANCS- </t>
    </r>
    <r>
      <rPr>
        <b/>
        <sz val="10"/>
        <color indexed="8"/>
        <rFont val="Calibri"/>
        <family val="2"/>
      </rPr>
      <t>responsabil partener</t>
    </r>
    <r>
      <rPr>
        <sz val="10"/>
        <color indexed="8"/>
        <rFont val="Calibri"/>
        <family val="2"/>
      </rPr>
      <t>. Valoare de 133.921,13 lei, derulat prin institutia noastra;</t>
    </r>
    <r>
      <rPr>
        <b/>
        <sz val="10"/>
        <color indexed="8"/>
        <rFont val="Calibri"/>
        <family val="2"/>
      </rPr>
      <t>133.921:50000=2,66 puncte, (1pct.=50000 RON), conf. adv.nr.3079/21.11.2013. anexata.</t>
    </r>
  </si>
  <si>
    <t>Nr. publicatiei care citeaza</t>
  </si>
  <si>
    <t>Referinta bibliografica a publicatiei care citeaza</t>
  </si>
  <si>
    <r>
      <t xml:space="preserve">N. Pop, Aplicaţii ale inecuaţiilor variaţionale pentru probleme de contact elastic,  CUB PRESS 22, 1998, ISBN 973-98169-2-4,  </t>
    </r>
    <r>
      <rPr>
        <b/>
        <sz val="10"/>
        <color indexed="8"/>
        <rFont val="Calibri"/>
        <family val="2"/>
      </rPr>
      <t>203 pagini=4 puncte.</t>
    </r>
  </si>
  <si>
    <t>Indicatori cu contributie complementara in criteriu. Membru echipa proiect la granturi nationale (conform listei de lucrari anexate)</t>
  </si>
  <si>
    <t>Nr. publicatiei citate</t>
  </si>
  <si>
    <t>Nr. Publicatiei</t>
  </si>
  <si>
    <r>
      <t xml:space="preserve">A. Carabineanu, N. POP, S. Sburlan, Probleme la limita in mecanica mediilor continue, Valahia University Press, 2011, ISBN: 978-606-603-011-3, (217pagini), contributia candidatului </t>
    </r>
    <r>
      <rPr>
        <b/>
        <sz val="10"/>
        <color indexed="8"/>
        <rFont val="Calibri"/>
        <family val="2"/>
      </rPr>
      <t>52 de pagini=1 punct.</t>
    </r>
  </si>
  <si>
    <r>
      <t>Membru în echipa grantului internațional: 08-GRU-P-LP-113-MM-IT, PARTENERIATE PENTRU ÎNVĂȚARE-GRUNDTVIG, Programul “Invatare pe tot parcursul vietii”, 2008-2010, valoare 15.000 EUR,</t>
    </r>
    <r>
      <rPr>
        <b/>
        <sz val="10"/>
        <color indexed="8"/>
        <rFont val="Calibri"/>
        <family val="2"/>
      </rPr>
      <t xml:space="preserve"> =1,875 puncte</t>
    </r>
  </si>
  <si>
    <t>Total punctaj membru echipa proiect (RIA-CTR)= 3,175          puncte</t>
  </si>
  <si>
    <r>
      <t>Membru in echipa de proiect la: “Cercetari interdisciplinare privind corelatia sol-planta, stabilirea unor factori de transfer pentru zonele cu poluare istorica antropica”, CISPPA, Sursa de finantare: Ministerul Educatiei si Cercetarii , CNMP , prin Programul 4- Parteneriate in domenii prioritare, in valoare de 259.891,28  =</t>
    </r>
    <r>
      <rPr>
        <b/>
        <sz val="10"/>
        <color indexed="8"/>
        <rFont val="Calibri"/>
        <family val="2"/>
      </rPr>
      <t xml:space="preserve"> 1,3 puncte,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(1PCT=200.000 RON)</t>
    </r>
  </si>
  <si>
    <r>
      <rPr>
        <b/>
        <sz val="11"/>
        <color indexed="8"/>
        <rFont val="Arial"/>
        <family val="2"/>
      </rPr>
      <t>CDI-ART</t>
    </r>
    <r>
      <rPr>
        <sz val="11"/>
        <color indexed="8"/>
        <rFont val="Arial"/>
        <family val="2"/>
      </rPr>
      <t>: Rezultate si comunicari publicate ca articole stiintifice. Articole stiintifice publicate in reviste de specialitate cotate ISI, sau in reviste/volume  indexate ISI sau BDI</t>
    </r>
  </si>
  <si>
    <t>Criteriul: Activitate didactica (DID)</t>
  </si>
  <si>
    <t>Indicatori cu contributie principala (obligatorie) in criteriu  DID-MSC (minim 60% din 10 pct.)</t>
  </si>
  <si>
    <t>Indicatori cu contributie principala (obligatorie) in criteriu CDI-ART (minim 60% din 10 pct.)</t>
  </si>
  <si>
    <t>DID-MSC: Manuale suport curs, format tiparit sau format electronic</t>
  </si>
  <si>
    <r>
      <t>CDI-MON:</t>
    </r>
    <r>
      <rPr>
        <sz val="11"/>
        <color indexed="8"/>
        <rFont val="Calibri"/>
        <family val="2"/>
      </rPr>
      <t xml:space="preserve"> Monografii de specialitate sau capitole in monografii de specialitate (1 punct=50 pagini contributie editura nationala) </t>
    </r>
    <r>
      <rPr>
        <b/>
        <sz val="11"/>
        <color indexed="8"/>
        <rFont val="Calibri"/>
        <family val="2"/>
      </rPr>
      <t>TOTAL = 6 puncte din indicatorii complementari</t>
    </r>
  </si>
  <si>
    <t xml:space="preserve">Total punctaj CDI-MON= 6 PUNCTE </t>
  </si>
  <si>
    <r>
      <t xml:space="preserve">N. POP, Metode numerice în rezolvarea ecuaţiilor diferenţiale cu derivate parţiale, CUB PRESS 22, 1998, ISBN 973-98169-1-6,   Editura CUB PRESS 22, Baia Mare, </t>
    </r>
    <r>
      <rPr>
        <b/>
        <sz val="10"/>
        <color indexed="8"/>
        <rFont val="Calibri"/>
        <family val="2"/>
      </rPr>
      <t>176 pagini=3,52 puncte.</t>
    </r>
  </si>
  <si>
    <r>
      <t xml:space="preserve">N. POP, Metode numerice de calcul, RISOPRINT, Cluj-Napoca, 2002, ISBN 973-656-335-9, </t>
    </r>
    <r>
      <rPr>
        <b/>
        <sz val="10"/>
        <color indexed="8"/>
        <rFont val="Calibri"/>
        <family val="2"/>
      </rPr>
      <t>168 pagini=3,36 puncte.</t>
    </r>
  </si>
  <si>
    <r>
      <t xml:space="preserve">N. POP, Calcul numeric. Note de curs, Tiparul a fost realizat la Tipografia Universitatii de Nord Baia Mare, 1999, </t>
    </r>
    <r>
      <rPr>
        <b/>
        <sz val="10"/>
        <color indexed="8"/>
        <rFont val="Calibri"/>
        <family val="2"/>
      </rPr>
      <t>124 pagini=2,48 puncte.</t>
    </r>
  </si>
  <si>
    <t>I.</t>
  </si>
  <si>
    <t>II.</t>
  </si>
  <si>
    <t>III.</t>
  </si>
  <si>
    <t>Total punctaj DID-MSC = 13,36 puncte,    in Indicatoriii Principali</t>
  </si>
  <si>
    <t xml:space="preserve">       TOTAL DID=13.36 puncte. Criteriul DID indeplinit.</t>
  </si>
  <si>
    <t xml:space="preserve"> TOTAL PUCTAJ: RIA-GRA+ RIA-CTR=2,66+45=47,66 puncte (contributie principala)</t>
  </si>
  <si>
    <t>TOTAL PUNCTAJ CRITERIUL RIA= 50,835 pct. Criteriul RIA indeplinit</t>
  </si>
  <si>
    <r>
      <rPr>
        <b/>
        <sz val="14"/>
        <color indexed="8"/>
        <rFont val="Calibri"/>
        <family val="2"/>
      </rPr>
      <t>Indicatori cu contributie complementara in criteriu</t>
    </r>
    <r>
      <rPr>
        <sz val="14"/>
        <color indexed="8"/>
        <rFont val="Calibri"/>
        <family val="2"/>
      </rPr>
      <t xml:space="preserve">. Monografii de specialitate                                      </t>
    </r>
    <r>
      <rPr>
        <b/>
        <sz val="14"/>
        <color indexed="8"/>
        <rFont val="Calibri"/>
        <family val="2"/>
      </rPr>
      <t xml:space="preserve">(CDI-MON) </t>
    </r>
  </si>
  <si>
    <t>AUTOEVALUARE                                    Nicolae POP</t>
  </si>
  <si>
    <t>M. Marin, S. R. Mahmoud, and G. Stan, INTERNAL STATE VARIABLES IN DIPOLAR THERMOELASTIC BODIES, Hacettepe Journal of Mathematics and Statistics, Volume 43 (1) (2014), 15 -26</t>
  </si>
  <si>
    <t>1303-5010</t>
  </si>
  <si>
    <t>Pop N (Pop, N.); Cioban H (Cioban, H.); Horvat-Marc A (Horvat-Marc, A.), Finite element method used in contact problems with dry friction, COMPUTATIONAL MATERIALS SCIENCE, Volume: 50,  Issue: 4, 2011,  Pages: 1283-1285, (ISI JOURNAL).</t>
  </si>
  <si>
    <t>Öner, E., Yaylaci, M., Birinci, A., Solution of a receding contact problem using an analytical method and a finite element method, Journal of Mechanics of Materials and Structures, Vol.9, Issue:3, 2014, 333-345</t>
  </si>
  <si>
    <t>1559-3959</t>
  </si>
  <si>
    <t>Mohammadi, H., Bahramian, F., Herzog, W., An alternative finite element model for simulation of frictional gap,  Journal of Mechanical Science and Technology, 25(12), 2011, 3099-3105</t>
  </si>
  <si>
    <t>Marin, M (Marin, M.); Mahmoud, SR (Mahmoud, S. R.); Stan, G (Stan, G.), INTERNAL STATE VARIABLES IN DIPOLAR THERMOELASTIC BODIES HACETTEPE JOURNAL OF MATHEMATICS AND STATISTICS, Vol.13, Issue:1, 2014, 15-26</t>
  </si>
  <si>
    <t>Groza, G., Razzaghi, M., A Taylor series method for the solution of the linear initial-boundary - value problems for partial differential equations, COMPUTERS AND MATHEMATICS WITH APPLICATIONS, Vol:66, Issue:7, pp:1329-1343, 2013</t>
  </si>
  <si>
    <t>FV Anghelina, V Bratu, CO Rusanescu, Mathematical model of horizontal divergence contribution to the integrated intensity of single crystal diffraction in XRD analysis of materials, Computational Materials Science, vol. 94, 2014, 142-149</t>
  </si>
  <si>
    <t xml:space="preserve">V Bratu, C Mortici, C Oros, N Ghiban, Mathematical model of solidification process in steel continuous casting taking into account the convective heat transfer at liquid–solid interface, Computational Materials Science, vol. 94, 2014, 2-7
</t>
  </si>
  <si>
    <t>N Pop, L Vladareanu, IN Popescu, C Ghiţă, A Gal, S Cang, H Yu, V Bratu,M Deng, A numerical dynamic behaviour model for 3D contact problems with friction, Computational Materials Science 94, 2014, 285-291</t>
  </si>
  <si>
    <t>G. Groza, M. Jianu and N. Pop, Infinitely differentiable functions represented into Newton interpolating series,  CARPATHIAN JOURNAL OF MATHEMATICS, 30 (2014), No. 3, 2014, 309 – 316</t>
  </si>
  <si>
    <t xml:space="preserve">1584-2851 </t>
  </si>
  <si>
    <t>Mohammadi, H., Bahramian, F., Herzog, W., An alternative finite element model for simulation of frictional gap, JOURNAL OF MECHANICAL SCIENCE AND TECHNOLOGY, Vol. 25, Issue 12, Pages: 3099-30105, 2011</t>
  </si>
  <si>
    <t>Ghita C., Popescu, I.N., Experimental research and compaction behaviour modelling of aluminium based composites reinforced with silicon carbide particles, COMPUTATIONAL MATERIALS SCIENCE, vol. 64, pp:136-140, 2012</t>
  </si>
  <si>
    <t>Rusanescu, O.O., Rusanescu, M., Anghelina, F. V., Study of the hot deformability of microalloyed steeis using torsion tests.Journal of Optoelectronics and Advanced Materials, Vol:15, Iss:7-8, pp:724-729, 2013</t>
  </si>
  <si>
    <t>Groza G (Groza, Ghiocel); Pop N (Pop, Nicolae), A Numerical Method for Solving of the Boundary Value Problems for Ordinary Differential Equations, RESULTS IN MATHEMATICS,  Volume: 53,  Issue: 3-4, 2009,  Pages: 295-302</t>
  </si>
  <si>
    <t>1384-5640</t>
  </si>
  <si>
    <t>Zhang, J., Wang,Q., Modeling and simulation of a frictional translational joint with a flexible slider and clearance, Multibody System Dynamics, pp.1-23, 2015</t>
  </si>
  <si>
    <t>1224-1784</t>
  </si>
  <si>
    <t>Marin, M., Abbas, I., Evolution of solutions for dipolar bodies in thermoelasticity without energy dissipation, Analele Stiintifice ale Universitatii Ovidius Constanta, vol. 24.(1), 57-82, 2016</t>
  </si>
  <si>
    <t xml:space="preserve">       TOTAL CDI=CDI-ART+CDI-MON=31,06+6=337,06 puncte. Criteriul CDI indeplinit.</t>
  </si>
  <si>
    <r>
      <rPr>
        <b/>
        <sz val="10"/>
        <color indexed="8"/>
        <rFont val="Calibri"/>
        <family val="2"/>
      </rPr>
      <t>Contractul nr.2632/28.09.1995</t>
    </r>
    <r>
      <rPr>
        <sz val="10"/>
        <color indexed="8"/>
        <rFont val="Calibri"/>
        <family val="2"/>
      </rPr>
      <t xml:space="preserve">, “Studiul problemelor de contact roata-sina prin metoda elementului finit”, in valoare de 350000 lei, anul 1995, derulat prin institutia noastra, care a facut parte din contractul nr. 3894/28.07.1995, al Institutului de Mecanica Solidelor incheiat cu Academia Romana, cu tema:”Studiul fenomenelor dinamice de interactiune vehicul-cale la mari viteze”; </t>
    </r>
    <r>
      <rPr>
        <b/>
        <sz val="10"/>
        <color indexed="8"/>
        <rFont val="Calibri"/>
        <family val="2"/>
      </rPr>
      <t xml:space="preserve">director de proiect, </t>
    </r>
    <r>
      <rPr>
        <sz val="10"/>
        <color indexed="8"/>
        <rFont val="Calibri"/>
        <family val="2"/>
      </rPr>
      <t>valoare=</t>
    </r>
    <r>
      <rPr>
        <sz val="10"/>
        <color indexed="8"/>
        <rFont val="Calibri"/>
        <family val="2"/>
      </rPr>
      <t xml:space="preserve"> 35.0000(anul 1995)*3,558(curs euro)=107.263(euro 1995)*4,4619(curs euro 2013)=455.596 lei anul 2013, 455.595: 10.000 =   </t>
    </r>
    <r>
      <rPr>
        <b/>
        <sz val="10"/>
        <color indexed="8"/>
        <rFont val="Calibri"/>
        <family val="2"/>
      </rPr>
      <t xml:space="preserve">45 puncte </t>
    </r>
    <r>
      <rPr>
        <sz val="10"/>
        <color indexed="8"/>
        <rFont val="Calibri"/>
        <family val="2"/>
      </rPr>
      <t xml:space="preserve"> (</t>
    </r>
    <r>
      <rPr>
        <b/>
        <sz val="10"/>
        <color indexed="8"/>
        <rFont val="Calibri"/>
        <family val="2"/>
      </rPr>
      <t xml:space="preserve">1PCT.=10000 RON), conf. adv.nr.3079/21.11.2013, anexata. </t>
    </r>
    <r>
      <rPr>
        <sz val="10"/>
        <color indexed="8"/>
        <rFont val="Calibri"/>
        <family val="2"/>
      </rPr>
      <t xml:space="preserve">                  </t>
    </r>
  </si>
  <si>
    <t>1220-1766</t>
  </si>
  <si>
    <t>Vladareanu, V.; Dumitrache, I.; Vladareanu, L.; et al., Versatile Intelligent Portable Robot Control Platform Based on Cyber Physical Systems Principles, STUDIES IN INFORMATICS AND CONTROL  Volume: 24   Issue: 4   Pages: 409-418   Published: DEC 2015</t>
  </si>
  <si>
    <t>Un total de 30 de articole, conform Listei de lucrari, din paragrafele 4.1, 4.2 si  4.3,                                                                 FI*=36*0,1=3,6 puncte</t>
  </si>
  <si>
    <t>Total punctaj CDI-ART =3,6+ 28,973=32,573 puncte,    in Indicatoriii Principali</t>
  </si>
  <si>
    <t>4.03 2016,                                                                                                                                       Cercetator Stiintific I dr. Nicolae POP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</si>
</sst>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0"/>
    <numFmt numFmtId="181" formatCode="0.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sz val="9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9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0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15">
    <xf numFmtId="0" fontId="0" fillId="0" borderId="0" xfId="0" applyFont="1" applyAlignment="1">
      <alignment/>
    </xf>
    <xf numFmtId="180" fontId="3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68" fillId="0" borderId="0" xfId="0" applyFont="1" applyAlignment="1">
      <alignment/>
    </xf>
    <xf numFmtId="180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center" vertical="center" wrapText="1"/>
    </xf>
    <xf numFmtId="180" fontId="68" fillId="0" borderId="10" xfId="0" applyNumberFormat="1" applyFont="1" applyBorder="1" applyAlignment="1">
      <alignment horizontal="center" vertical="center"/>
    </xf>
    <xf numFmtId="0" fontId="68" fillId="0" borderId="12" xfId="0" applyFont="1" applyBorder="1" applyAlignment="1">
      <alignment wrapText="1"/>
    </xf>
    <xf numFmtId="0" fontId="68" fillId="0" borderId="13" xfId="0" applyFont="1" applyBorder="1" applyAlignment="1">
      <alignment wrapText="1"/>
    </xf>
    <xf numFmtId="0" fontId="68" fillId="0" borderId="11" xfId="0" applyFont="1" applyBorder="1" applyAlignment="1">
      <alignment wrapText="1"/>
    </xf>
    <xf numFmtId="0" fontId="68" fillId="0" borderId="10" xfId="0" applyFont="1" applyBorder="1" applyAlignment="1">
      <alignment horizontal="center"/>
    </xf>
    <xf numFmtId="180" fontId="6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181" fontId="68" fillId="0" borderId="10" xfId="0" applyNumberFormat="1" applyFont="1" applyBorder="1" applyAlignment="1">
      <alignment/>
    </xf>
    <xf numFmtId="180" fontId="68" fillId="0" borderId="10" xfId="0" applyNumberFormat="1" applyFont="1" applyBorder="1" applyAlignment="1">
      <alignment horizontal="right" vertical="center" wrapText="1"/>
    </xf>
    <xf numFmtId="181" fontId="68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69" fillId="0" borderId="0" xfId="0" applyFont="1" applyAlignment="1">
      <alignment/>
    </xf>
    <xf numFmtId="0" fontId="9" fillId="33" borderId="0" xfId="0" applyFont="1" applyFill="1" applyAlignment="1">
      <alignment/>
    </xf>
    <xf numFmtId="0" fontId="69" fillId="0" borderId="0" xfId="0" applyFont="1" applyAlignment="1">
      <alignment horizontal="center"/>
    </xf>
    <xf numFmtId="0" fontId="69" fillId="34" borderId="0" xfId="0" applyFont="1" applyFill="1" applyAlignment="1">
      <alignment horizontal="center"/>
    </xf>
    <xf numFmtId="0" fontId="10" fillId="0" borderId="0" xfId="0" applyFont="1" applyAlignment="1">
      <alignment/>
    </xf>
    <xf numFmtId="0" fontId="9" fillId="0" borderId="10" xfId="0" applyFont="1" applyBorder="1" applyAlignment="1">
      <alignment horizontal="left" vertical="center"/>
    </xf>
    <xf numFmtId="180" fontId="9" fillId="33" borderId="10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/>
    </xf>
    <xf numFmtId="0" fontId="70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180" fontId="70" fillId="0" borderId="10" xfId="0" applyNumberFormat="1" applyFont="1" applyBorder="1" applyAlignment="1">
      <alignment horizontal="center" vertical="center"/>
    </xf>
    <xf numFmtId="0" fontId="70" fillId="0" borderId="10" xfId="0" applyFont="1" applyBorder="1" applyAlignment="1">
      <alignment horizontal="center"/>
    </xf>
    <xf numFmtId="180" fontId="70" fillId="0" borderId="10" xfId="0" applyNumberFormat="1" applyFont="1" applyBorder="1" applyAlignment="1">
      <alignment horizontal="center" vertical="center" wrapText="1"/>
    </xf>
    <xf numFmtId="0" fontId="70" fillId="0" borderId="0" xfId="0" applyFont="1" applyAlignment="1">
      <alignment horizontal="center"/>
    </xf>
    <xf numFmtId="0" fontId="70" fillId="0" borderId="10" xfId="0" applyNumberFormat="1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0" fontId="70" fillId="0" borderId="10" xfId="0" applyFont="1" applyBorder="1" applyAlignment="1">
      <alignment vertical="center"/>
    </xf>
    <xf numFmtId="181" fontId="70" fillId="0" borderId="1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70" fillId="0" borderId="0" xfId="0" applyFont="1" applyAlignment="1">
      <alignment wrapText="1"/>
    </xf>
    <xf numFmtId="0" fontId="71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1" fillId="0" borderId="16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1" fillId="0" borderId="17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1" fillId="0" borderId="13" xfId="0" applyFont="1" applyBorder="1" applyAlignment="1">
      <alignment horizontal="center" vertical="center"/>
    </xf>
    <xf numFmtId="0" fontId="0" fillId="34" borderId="13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70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wrapText="1"/>
    </xf>
    <xf numFmtId="0" fontId="70" fillId="0" borderId="18" xfId="0" applyFont="1" applyBorder="1" applyAlignment="1">
      <alignment horizontal="center" vertical="center"/>
    </xf>
    <xf numFmtId="181" fontId="70" fillId="0" borderId="18" xfId="0" applyNumberFormat="1" applyFont="1" applyBorder="1" applyAlignment="1">
      <alignment horizontal="center" vertical="center"/>
    </xf>
    <xf numFmtId="0" fontId="70" fillId="0" borderId="18" xfId="0" applyFont="1" applyBorder="1" applyAlignment="1">
      <alignment horizontal="center"/>
    </xf>
    <xf numFmtId="0" fontId="72" fillId="35" borderId="0" xfId="0" applyFont="1" applyFill="1" applyBorder="1" applyAlignment="1">
      <alignment horizontal="center" vertical="center"/>
    </xf>
    <xf numFmtId="0" fontId="70" fillId="35" borderId="0" xfId="0" applyFont="1" applyFill="1" applyBorder="1" applyAlignment="1">
      <alignment horizontal="center" vertical="center"/>
    </xf>
    <xf numFmtId="0" fontId="72" fillId="35" borderId="18" xfId="0" applyFont="1" applyFill="1" applyBorder="1" applyAlignment="1">
      <alignment horizontal="center" vertical="center"/>
    </xf>
    <xf numFmtId="0" fontId="73" fillId="0" borderId="0" xfId="0" applyFont="1" applyAlignment="1">
      <alignment horizontal="center" vertical="top" wrapText="1"/>
    </xf>
    <xf numFmtId="0" fontId="70" fillId="0" borderId="0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70" fillId="0" borderId="0" xfId="0" applyFont="1" applyBorder="1" applyAlignment="1">
      <alignment horizontal="center" vertical="center"/>
    </xf>
    <xf numFmtId="181" fontId="70" fillId="0" borderId="0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74" fillId="0" borderId="20" xfId="0" applyFont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/>
    </xf>
    <xf numFmtId="0" fontId="75" fillId="0" borderId="21" xfId="0" applyFont="1" applyBorder="1" applyAlignment="1">
      <alignment horizontal="center" vertical="center" wrapText="1"/>
    </xf>
    <xf numFmtId="0" fontId="73" fillId="0" borderId="10" xfId="0" applyFont="1" applyBorder="1" applyAlignment="1">
      <alignment vertical="center"/>
    </xf>
    <xf numFmtId="0" fontId="70" fillId="0" borderId="12" xfId="0" applyFont="1" applyBorder="1" applyAlignment="1">
      <alignment vertical="center"/>
    </xf>
    <xf numFmtId="0" fontId="70" fillId="0" borderId="13" xfId="0" applyFont="1" applyBorder="1" applyAlignment="1">
      <alignment horizontal="center" vertical="center"/>
    </xf>
    <xf numFmtId="0" fontId="70" fillId="0" borderId="11" xfId="0" applyFont="1" applyBorder="1" applyAlignment="1">
      <alignment vertical="center"/>
    </xf>
    <xf numFmtId="0" fontId="71" fillId="0" borderId="21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 wrapText="1"/>
    </xf>
    <xf numFmtId="0" fontId="70" fillId="0" borderId="20" xfId="0" applyFont="1" applyBorder="1" applyAlignment="1">
      <alignment vertical="center"/>
    </xf>
    <xf numFmtId="0" fontId="70" fillId="0" borderId="22" xfId="0" applyFont="1" applyBorder="1" applyAlignment="1">
      <alignment vertical="center"/>
    </xf>
    <xf numFmtId="0" fontId="73" fillId="0" borderId="21" xfId="0" applyFont="1" applyBorder="1" applyAlignment="1">
      <alignment vertical="center"/>
    </xf>
    <xf numFmtId="0" fontId="70" fillId="0" borderId="0" xfId="0" applyFont="1" applyAlignment="1">
      <alignment vertical="center"/>
    </xf>
    <xf numFmtId="0" fontId="70" fillId="0" borderId="0" xfId="0" applyFont="1" applyAlignment="1">
      <alignment horizontal="center" vertical="center"/>
    </xf>
    <xf numFmtId="0" fontId="74" fillId="0" borderId="19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80" fontId="0" fillId="0" borderId="21" xfId="0" applyNumberForma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20" fillId="0" borderId="0" xfId="0" applyFont="1" applyAlignment="1">
      <alignment vertical="center"/>
    </xf>
    <xf numFmtId="180" fontId="12" fillId="0" borderId="10" xfId="0" applyNumberFormat="1" applyFont="1" applyBorder="1" applyAlignment="1">
      <alignment horizontal="center" vertical="center"/>
    </xf>
    <xf numFmtId="0" fontId="68" fillId="0" borderId="14" xfId="0" applyFont="1" applyBorder="1" applyAlignment="1">
      <alignment horizontal="left" vertical="top" wrapText="1"/>
    </xf>
    <xf numFmtId="0" fontId="73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70" fillId="0" borderId="12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 wrapText="1"/>
    </xf>
    <xf numFmtId="180" fontId="70" fillId="0" borderId="0" xfId="0" applyNumberFormat="1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180" fontId="70" fillId="0" borderId="13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180" fontId="12" fillId="0" borderId="21" xfId="0" applyNumberFormat="1" applyFont="1" applyBorder="1" applyAlignment="1">
      <alignment horizontal="center" vertical="center"/>
    </xf>
    <xf numFmtId="0" fontId="70" fillId="0" borderId="0" xfId="0" applyFont="1" applyAlignment="1">
      <alignment vertical="top"/>
    </xf>
    <xf numFmtId="0" fontId="70" fillId="0" borderId="0" xfId="0" applyFont="1" applyAlignment="1">
      <alignment horizontal="left" vertical="top"/>
    </xf>
    <xf numFmtId="180" fontId="3" fillId="0" borderId="10" xfId="0" applyNumberFormat="1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9" fillId="0" borderId="14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70" fillId="0" borderId="0" xfId="0" applyFont="1" applyAlignment="1">
      <alignment/>
    </xf>
    <xf numFmtId="0" fontId="49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8" fillId="33" borderId="14" xfId="0" applyFont="1" applyFill="1" applyBorder="1" applyAlignment="1">
      <alignment horizontal="center" vertical="center"/>
    </xf>
    <xf numFmtId="0" fontId="68" fillId="33" borderId="22" xfId="0" applyFont="1" applyFill="1" applyBorder="1" applyAlignment="1">
      <alignment horizontal="center" vertical="center"/>
    </xf>
    <xf numFmtId="0" fontId="68" fillId="33" borderId="19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center"/>
    </xf>
    <xf numFmtId="0" fontId="68" fillId="33" borderId="15" xfId="0" applyFont="1" applyFill="1" applyBorder="1" applyAlignment="1">
      <alignment horizontal="center" vertical="center"/>
    </xf>
    <xf numFmtId="0" fontId="68" fillId="33" borderId="23" xfId="0" applyFont="1" applyFill="1" applyBorder="1" applyAlignment="1">
      <alignment horizontal="center" vertical="center"/>
    </xf>
    <xf numFmtId="0" fontId="68" fillId="33" borderId="18" xfId="0" applyFont="1" applyFill="1" applyBorder="1" applyAlignment="1">
      <alignment horizontal="center" vertical="center"/>
    </xf>
    <xf numFmtId="0" fontId="68" fillId="33" borderId="24" xfId="0" applyFont="1" applyFill="1" applyBorder="1" applyAlignment="1">
      <alignment horizontal="center" vertical="center"/>
    </xf>
    <xf numFmtId="0" fontId="68" fillId="0" borderId="12" xfId="0" applyFont="1" applyBorder="1" applyAlignment="1">
      <alignment wrapText="1"/>
    </xf>
    <xf numFmtId="0" fontId="68" fillId="0" borderId="13" xfId="0" applyFont="1" applyBorder="1" applyAlignment="1">
      <alignment wrapText="1"/>
    </xf>
    <xf numFmtId="0" fontId="68" fillId="0" borderId="11" xfId="0" applyFont="1" applyBorder="1" applyAlignment="1">
      <alignment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9" fillId="0" borderId="12" xfId="0" applyFont="1" applyBorder="1" applyAlignment="1">
      <alignment wrapText="1"/>
    </xf>
    <xf numFmtId="0" fontId="69" fillId="0" borderId="13" xfId="0" applyFont="1" applyBorder="1" applyAlignment="1">
      <alignment wrapText="1"/>
    </xf>
    <xf numFmtId="0" fontId="69" fillId="0" borderId="11" xfId="0" applyFont="1" applyBorder="1" applyAlignment="1">
      <alignment wrapText="1"/>
    </xf>
    <xf numFmtId="0" fontId="70" fillId="0" borderId="12" xfId="0" applyFont="1" applyBorder="1" applyAlignment="1">
      <alignment horizontal="left" vertical="top" wrapText="1"/>
    </xf>
    <xf numFmtId="0" fontId="70" fillId="0" borderId="13" xfId="0" applyFont="1" applyBorder="1" applyAlignment="1">
      <alignment horizontal="left" vertical="top" wrapText="1"/>
    </xf>
    <xf numFmtId="0" fontId="70" fillId="0" borderId="11" xfId="0" applyFont="1" applyBorder="1" applyAlignment="1">
      <alignment horizontal="left" vertical="top" wrapText="1"/>
    </xf>
    <xf numFmtId="0" fontId="73" fillId="0" borderId="0" xfId="0" applyFont="1" applyAlignment="1">
      <alignment horizontal="center" vertical="top" wrapText="1"/>
    </xf>
    <xf numFmtId="0" fontId="70" fillId="0" borderId="12" xfId="0" applyFont="1" applyBorder="1" applyAlignment="1">
      <alignment horizontal="left" wrapText="1"/>
    </xf>
    <xf numFmtId="0" fontId="70" fillId="0" borderId="13" xfId="0" applyFont="1" applyBorder="1" applyAlignment="1">
      <alignment horizontal="left" wrapText="1"/>
    </xf>
    <xf numFmtId="0" fontId="70" fillId="0" borderId="11" xfId="0" applyFont="1" applyBorder="1" applyAlignment="1">
      <alignment horizontal="left" wrapText="1"/>
    </xf>
    <xf numFmtId="0" fontId="16" fillId="0" borderId="0" xfId="0" applyFont="1" applyAlignment="1">
      <alignment horizontal="left" vertical="top" wrapText="1"/>
    </xf>
    <xf numFmtId="0" fontId="70" fillId="0" borderId="23" xfId="0" applyFont="1" applyBorder="1" applyAlignment="1">
      <alignment horizontal="left" vertical="top" wrapText="1"/>
    </xf>
    <xf numFmtId="0" fontId="70" fillId="0" borderId="18" xfId="0" applyFont="1" applyBorder="1" applyAlignment="1">
      <alignment horizontal="left" vertical="top" wrapText="1"/>
    </xf>
    <xf numFmtId="0" fontId="70" fillId="0" borderId="24" xfId="0" applyFont="1" applyBorder="1" applyAlignment="1">
      <alignment horizontal="left" vertical="top" wrapText="1"/>
    </xf>
    <xf numFmtId="0" fontId="73" fillId="0" borderId="14" xfId="0" applyFont="1" applyBorder="1" applyAlignment="1">
      <alignment horizontal="center" vertical="top" wrapText="1"/>
    </xf>
    <xf numFmtId="0" fontId="73" fillId="0" borderId="0" xfId="0" applyFont="1" applyBorder="1" applyAlignment="1">
      <alignment horizontal="center" vertical="top" wrapText="1"/>
    </xf>
    <xf numFmtId="0" fontId="73" fillId="0" borderId="12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70" fillId="0" borderId="20" xfId="0" applyFont="1" applyBorder="1" applyAlignment="1">
      <alignment horizontal="left" vertical="top" wrapText="1"/>
    </xf>
    <xf numFmtId="0" fontId="70" fillId="0" borderId="14" xfId="0" applyFont="1" applyBorder="1" applyAlignment="1">
      <alignment horizontal="left" vertical="top" wrapText="1"/>
    </xf>
    <xf numFmtId="0" fontId="70" fillId="0" borderId="22" xfId="0" applyFont="1" applyBorder="1" applyAlignment="1">
      <alignment horizontal="left" vertical="top" wrapText="1"/>
    </xf>
    <xf numFmtId="0" fontId="46" fillId="0" borderId="13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 wrapText="1"/>
    </xf>
    <xf numFmtId="0" fontId="77" fillId="0" borderId="0" xfId="0" applyFont="1" applyBorder="1" applyAlignment="1">
      <alignment horizontal="center" vertical="top" wrapText="1"/>
    </xf>
    <xf numFmtId="0" fontId="70" fillId="0" borderId="0" xfId="0" applyFont="1" applyAlignment="1">
      <alignment horizontal="center" wrapText="1"/>
    </xf>
    <xf numFmtId="0" fontId="70" fillId="0" borderId="0" xfId="0" applyFont="1" applyAlignment="1">
      <alignment horizontal="left" vertical="top" wrapText="1"/>
    </xf>
    <xf numFmtId="0" fontId="78" fillId="0" borderId="0" xfId="0" applyFont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79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7" fillId="0" borderId="20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69" fillId="0" borderId="13" xfId="0" applyFont="1" applyBorder="1" applyAlignment="1">
      <alignment/>
    </xf>
    <xf numFmtId="0" fontId="69" fillId="0" borderId="11" xfId="0" applyFont="1" applyBorder="1" applyAlignment="1">
      <alignment/>
    </xf>
    <xf numFmtId="0" fontId="11" fillId="0" borderId="12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73" fillId="0" borderId="0" xfId="0" applyFont="1" applyBorder="1" applyAlignment="1">
      <alignment horizontal="center" vertical="top"/>
    </xf>
    <xf numFmtId="0" fontId="78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73" fillId="0" borderId="0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80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70" fillId="0" borderId="22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0" fontId="71" fillId="0" borderId="22" xfId="0" applyFont="1" applyBorder="1" applyAlignment="1">
      <alignment horizontal="center" vertical="center"/>
    </xf>
    <xf numFmtId="0" fontId="80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73" fillId="0" borderId="0" xfId="0" applyFon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87</xdr:row>
      <xdr:rowOff>57150</xdr:rowOff>
    </xdr:from>
    <xdr:to>
      <xdr:col>7</xdr:col>
      <xdr:colOff>533400</xdr:colOff>
      <xdr:row>87</xdr:row>
      <xdr:rowOff>476250</xdr:rowOff>
    </xdr:to>
    <xdr:pic>
      <xdr:nvPicPr>
        <xdr:cNvPr id="1" name="Picture 1" descr="sig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7615475"/>
          <a:ext cx="1028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view="pageLayout" workbookViewId="0" topLeftCell="B1">
      <selection activeCell="G43" sqref="G43"/>
    </sheetView>
  </sheetViews>
  <sheetFormatPr defaultColWidth="9.140625" defaultRowHeight="15"/>
  <cols>
    <col min="1" max="1" width="9.140625" style="21" hidden="1" customWidth="1"/>
    <col min="2" max="2" width="176.8515625" style="21" customWidth="1"/>
    <col min="3" max="3" width="14.421875" style="21" customWidth="1"/>
    <col min="4" max="6" width="9.140625" style="21" customWidth="1"/>
    <col min="7" max="7" width="10.7109375" style="21" customWidth="1"/>
    <col min="8" max="19" width="9.140625" style="21" customWidth="1"/>
    <col min="20" max="16384" width="9.140625" style="21" customWidth="1"/>
  </cols>
  <sheetData>
    <row r="1" spans="2:7" ht="25.5" customHeight="1">
      <c r="B1" s="22"/>
      <c r="C1" s="22"/>
      <c r="G1" s="23"/>
    </row>
    <row r="2" spans="3:7" ht="25.5" customHeight="1">
      <c r="C2" s="24" t="s">
        <v>0</v>
      </c>
      <c r="D2" s="24" t="s">
        <v>1</v>
      </c>
      <c r="E2" s="24" t="s">
        <v>2</v>
      </c>
      <c r="F2" s="24"/>
      <c r="G2" s="24" t="s">
        <v>3</v>
      </c>
    </row>
    <row r="3" spans="1:7" ht="25.5" customHeight="1">
      <c r="A3" s="137"/>
      <c r="B3" s="138"/>
      <c r="C3" s="138"/>
      <c r="D3" s="138"/>
      <c r="E3" s="138"/>
      <c r="F3" s="138"/>
      <c r="G3" s="139"/>
    </row>
    <row r="4" spans="1:7" ht="25.5" customHeight="1">
      <c r="A4" s="133" t="s">
        <v>4</v>
      </c>
      <c r="B4" s="134"/>
      <c r="C4" s="134"/>
      <c r="D4" s="135"/>
      <c r="E4" s="4">
        <v>1.4</v>
      </c>
      <c r="F4" s="5"/>
      <c r="G4" s="4">
        <f>SUM(D5:D6)+E4</f>
        <v>2.983</v>
      </c>
    </row>
    <row r="5" spans="1:9" ht="31.5" customHeight="1">
      <c r="A5" s="6">
        <v>1</v>
      </c>
      <c r="B5" s="7" t="s">
        <v>5</v>
      </c>
      <c r="C5" s="8" t="s">
        <v>6</v>
      </c>
      <c r="D5" s="9">
        <v>1.483</v>
      </c>
      <c r="E5" s="118"/>
      <c r="F5" s="119"/>
      <c r="G5" s="120"/>
      <c r="H5" s="25"/>
      <c r="I5" s="25"/>
    </row>
    <row r="6" spans="1:7" ht="25.5" customHeight="1">
      <c r="A6" s="6"/>
      <c r="B6" s="7"/>
      <c r="C6" s="8"/>
      <c r="D6" s="9">
        <v>0.1</v>
      </c>
      <c r="E6" s="124"/>
      <c r="F6" s="125"/>
      <c r="G6" s="126"/>
    </row>
    <row r="7" spans="1:12" ht="18" customHeight="1">
      <c r="A7" s="127"/>
      <c r="B7" s="128"/>
      <c r="C7" s="128"/>
      <c r="D7" s="128"/>
      <c r="E7" s="128"/>
      <c r="F7" s="128"/>
      <c r="G7" s="129"/>
      <c r="L7" s="3"/>
    </row>
    <row r="8" spans="1:7" ht="25.5" customHeight="1">
      <c r="A8" s="133" t="s">
        <v>7</v>
      </c>
      <c r="B8" s="134"/>
      <c r="C8" s="134"/>
      <c r="D8" s="135"/>
      <c r="E8" s="4">
        <v>1.878</v>
      </c>
      <c r="F8" s="5"/>
      <c r="G8" s="4">
        <f>SUM(D9:D10)+E8</f>
        <v>1.978</v>
      </c>
    </row>
    <row r="9" spans="1:7" ht="12">
      <c r="A9" s="6">
        <v>1</v>
      </c>
      <c r="B9" s="7" t="s">
        <v>8</v>
      </c>
      <c r="C9" s="8" t="s">
        <v>9</v>
      </c>
      <c r="D9" s="9" t="s">
        <v>10</v>
      </c>
      <c r="E9" s="118"/>
      <c r="F9" s="119"/>
      <c r="G9" s="120"/>
    </row>
    <row r="10" spans="1:7" ht="25.5" customHeight="1">
      <c r="A10" s="6"/>
      <c r="B10" s="7"/>
      <c r="C10" s="8"/>
      <c r="D10" s="9">
        <v>0.1</v>
      </c>
      <c r="E10" s="124"/>
      <c r="F10" s="125"/>
      <c r="G10" s="126"/>
    </row>
    <row r="11" spans="1:7" ht="15.75" customHeight="1">
      <c r="A11" s="10"/>
      <c r="B11" s="11"/>
      <c r="C11" s="11"/>
      <c r="D11" s="11"/>
      <c r="E11" s="11"/>
      <c r="F11" s="11"/>
      <c r="G11" s="12"/>
    </row>
    <row r="12" spans="1:7" ht="17.25" customHeight="1">
      <c r="A12" s="127"/>
      <c r="B12" s="128"/>
      <c r="C12" s="128"/>
      <c r="D12" s="128"/>
      <c r="E12" s="128"/>
      <c r="F12" s="128"/>
      <c r="G12" s="129"/>
    </row>
    <row r="13" spans="1:7" ht="18" customHeight="1">
      <c r="A13" s="127"/>
      <c r="B13" s="128"/>
      <c r="C13" s="128"/>
      <c r="D13" s="128"/>
      <c r="E13" s="128"/>
      <c r="F13" s="128"/>
      <c r="G13" s="129"/>
    </row>
    <row r="14" spans="1:7" ht="25.5" customHeight="1">
      <c r="A14" s="130" t="s">
        <v>11</v>
      </c>
      <c r="B14" s="131"/>
      <c r="C14" s="131"/>
      <c r="D14" s="132"/>
      <c r="E14" s="4">
        <v>0.852</v>
      </c>
      <c r="F14" s="5"/>
      <c r="G14" s="4">
        <f>SUM(D15:D20)+E14</f>
        <v>6.002</v>
      </c>
    </row>
    <row r="15" spans="1:7" ht="33.75" customHeight="1">
      <c r="A15" s="13">
        <v>1</v>
      </c>
      <c r="B15" s="7" t="s">
        <v>12</v>
      </c>
      <c r="C15" s="8" t="s">
        <v>13</v>
      </c>
      <c r="D15" s="14">
        <v>1.878</v>
      </c>
      <c r="E15" s="118"/>
      <c r="F15" s="119"/>
      <c r="G15" s="120"/>
    </row>
    <row r="16" spans="1:7" ht="12">
      <c r="A16" s="13">
        <f>A15+1</f>
        <v>2</v>
      </c>
      <c r="B16" s="15" t="s">
        <v>14</v>
      </c>
      <c r="C16" s="8" t="s">
        <v>15</v>
      </c>
      <c r="D16" s="9">
        <v>0.616</v>
      </c>
      <c r="E16" s="121"/>
      <c r="F16" s="122"/>
      <c r="G16" s="123"/>
    </row>
    <row r="17" spans="1:7" ht="29.25" customHeight="1">
      <c r="A17" s="13">
        <v>3</v>
      </c>
      <c r="B17" s="16" t="s">
        <v>16</v>
      </c>
      <c r="C17" s="13" t="s">
        <v>17</v>
      </c>
      <c r="D17" s="17">
        <v>0.852</v>
      </c>
      <c r="E17" s="121"/>
      <c r="F17" s="122"/>
      <c r="G17" s="123"/>
    </row>
    <row r="18" spans="1:7" ht="27.75" customHeight="1">
      <c r="A18" s="13">
        <v>4</v>
      </c>
      <c r="B18" s="16" t="s">
        <v>18</v>
      </c>
      <c r="C18" s="8" t="s">
        <v>17</v>
      </c>
      <c r="D18" s="18">
        <v>0.852</v>
      </c>
      <c r="E18" s="121"/>
      <c r="F18" s="122"/>
      <c r="G18" s="123"/>
    </row>
    <row r="19" spans="1:7" ht="30.75" customHeight="1">
      <c r="A19" s="13">
        <f>A18+1</f>
        <v>5</v>
      </c>
      <c r="B19" s="16" t="s">
        <v>19</v>
      </c>
      <c r="C19" s="13" t="s">
        <v>17</v>
      </c>
      <c r="D19" s="19">
        <v>0.852</v>
      </c>
      <c r="E19" s="121"/>
      <c r="F19" s="122"/>
      <c r="G19" s="123"/>
    </row>
    <row r="20" spans="1:7" ht="18.75" customHeight="1">
      <c r="A20" s="13"/>
      <c r="B20" s="7"/>
      <c r="C20" s="8"/>
      <c r="D20" s="9">
        <v>0.1</v>
      </c>
      <c r="E20" s="121"/>
      <c r="F20" s="122"/>
      <c r="G20" s="123"/>
    </row>
    <row r="21" spans="1:7" ht="20.25" customHeight="1">
      <c r="A21" s="13"/>
      <c r="B21" s="7"/>
      <c r="C21" s="8"/>
      <c r="D21" s="9"/>
      <c r="E21" s="124"/>
      <c r="F21" s="125"/>
      <c r="G21" s="126"/>
    </row>
    <row r="22" spans="1:7" ht="21.75" customHeight="1">
      <c r="A22" s="127"/>
      <c r="B22" s="128"/>
      <c r="C22" s="128"/>
      <c r="D22" s="128"/>
      <c r="E22" s="128"/>
      <c r="F22" s="128"/>
      <c r="G22" s="129"/>
    </row>
    <row r="23" spans="1:7" ht="25.5" customHeight="1">
      <c r="A23" s="130" t="s">
        <v>20</v>
      </c>
      <c r="B23" s="131"/>
      <c r="C23" s="131"/>
      <c r="D23" s="132"/>
      <c r="E23" s="4">
        <v>0.853</v>
      </c>
      <c r="F23" s="5"/>
      <c r="G23" s="4">
        <f>SUM(D24:D28)+E23</f>
        <v>5.351</v>
      </c>
    </row>
    <row r="24" spans="1:7" ht="28.5" customHeight="1">
      <c r="A24" s="6">
        <v>1</v>
      </c>
      <c r="B24" s="7" t="s">
        <v>21</v>
      </c>
      <c r="C24" s="8" t="s">
        <v>22</v>
      </c>
      <c r="D24" s="9">
        <v>0.8</v>
      </c>
      <c r="E24" s="118"/>
      <c r="F24" s="119"/>
      <c r="G24" s="120"/>
    </row>
    <row r="25" spans="1:7" ht="30" customHeight="1">
      <c r="A25" s="6">
        <f>A24+1</f>
        <v>2</v>
      </c>
      <c r="B25" s="7" t="s">
        <v>18</v>
      </c>
      <c r="C25" s="8" t="s">
        <v>17</v>
      </c>
      <c r="D25" s="9">
        <v>0.852</v>
      </c>
      <c r="E25" s="121"/>
      <c r="F25" s="122"/>
      <c r="G25" s="123"/>
    </row>
    <row r="26" spans="1:7" ht="31.5" customHeight="1">
      <c r="A26" s="6">
        <v>3</v>
      </c>
      <c r="B26" s="7" t="s">
        <v>23</v>
      </c>
      <c r="C26" s="8" t="s">
        <v>24</v>
      </c>
      <c r="D26" s="9">
        <v>1.894</v>
      </c>
      <c r="E26" s="121"/>
      <c r="F26" s="122"/>
      <c r="G26" s="123"/>
    </row>
    <row r="27" spans="1:7" ht="28.5" customHeight="1">
      <c r="A27" s="6">
        <v>4</v>
      </c>
      <c r="B27" s="7" t="s">
        <v>25</v>
      </c>
      <c r="C27" s="8" t="s">
        <v>17</v>
      </c>
      <c r="D27" s="9">
        <v>0.852</v>
      </c>
      <c r="E27" s="121"/>
      <c r="F27" s="122"/>
      <c r="G27" s="123"/>
    </row>
    <row r="28" spans="1:7" ht="25.5" customHeight="1">
      <c r="A28" s="6"/>
      <c r="B28" s="7"/>
      <c r="C28" s="8"/>
      <c r="D28" s="9">
        <v>0.1</v>
      </c>
      <c r="E28" s="124"/>
      <c r="F28" s="125"/>
      <c r="G28" s="126"/>
    </row>
    <row r="29" spans="1:7" ht="18.75" customHeight="1">
      <c r="A29" s="127"/>
      <c r="B29" s="128"/>
      <c r="C29" s="128"/>
      <c r="D29" s="128"/>
      <c r="E29" s="128"/>
      <c r="F29" s="128"/>
      <c r="G29" s="129"/>
    </row>
    <row r="30" spans="1:7" ht="30" customHeight="1">
      <c r="A30" s="133" t="s">
        <v>27</v>
      </c>
      <c r="B30" s="134"/>
      <c r="C30" s="134"/>
      <c r="D30" s="135"/>
      <c r="E30" s="9">
        <v>1.878</v>
      </c>
      <c r="F30" s="5"/>
      <c r="G30" s="4">
        <f>SUM(D31:D32)+E30</f>
        <v>2.4379999999999997</v>
      </c>
    </row>
    <row r="31" spans="1:7" ht="18.75" customHeight="1">
      <c r="A31" s="6">
        <v>1</v>
      </c>
      <c r="B31" s="7" t="s">
        <v>28</v>
      </c>
      <c r="C31" s="8" t="s">
        <v>9</v>
      </c>
      <c r="D31" s="9">
        <v>0.46</v>
      </c>
      <c r="E31" s="118"/>
      <c r="F31" s="119"/>
      <c r="G31" s="120"/>
    </row>
    <row r="32" spans="1:7" ht="18.75" customHeight="1">
      <c r="A32" s="6"/>
      <c r="B32" s="7"/>
      <c r="C32" s="8"/>
      <c r="D32" s="9">
        <v>0.1</v>
      </c>
      <c r="E32" s="121"/>
      <c r="F32" s="122"/>
      <c r="G32" s="123"/>
    </row>
    <row r="33" spans="1:7" ht="18.75" customHeight="1">
      <c r="A33" s="6"/>
      <c r="B33" s="7"/>
      <c r="C33" s="8"/>
      <c r="D33" s="9"/>
      <c r="E33" s="124"/>
      <c r="F33" s="125"/>
      <c r="G33" s="126"/>
    </row>
    <row r="34" spans="1:7" ht="18.75" customHeight="1">
      <c r="A34" s="127"/>
      <c r="B34" s="128"/>
      <c r="C34" s="128"/>
      <c r="D34" s="128"/>
      <c r="E34" s="128"/>
      <c r="F34" s="128"/>
      <c r="G34" s="129"/>
    </row>
    <row r="35" spans="1:7" ht="27.75" customHeight="1">
      <c r="A35" s="133" t="s">
        <v>29</v>
      </c>
      <c r="B35" s="134"/>
      <c r="C35" s="134"/>
      <c r="D35" s="135"/>
      <c r="E35" s="4">
        <v>0.852</v>
      </c>
      <c r="F35" s="5">
        <v>0</v>
      </c>
      <c r="G35" s="4">
        <f>SUM(D36:D37)+E35</f>
        <v>1.704</v>
      </c>
    </row>
    <row r="36" spans="1:7" ht="18.75" customHeight="1">
      <c r="A36" s="6">
        <v>1</v>
      </c>
      <c r="B36" s="7" t="s">
        <v>30</v>
      </c>
      <c r="C36" s="8" t="s">
        <v>17</v>
      </c>
      <c r="D36" s="9">
        <v>0.852</v>
      </c>
      <c r="E36" s="118"/>
      <c r="F36" s="119"/>
      <c r="G36" s="120"/>
    </row>
    <row r="37" spans="1:7" ht="18.75" customHeight="1">
      <c r="A37" s="6"/>
      <c r="B37" s="7"/>
      <c r="C37" s="8"/>
      <c r="D37" s="9" t="s">
        <v>31</v>
      </c>
      <c r="E37" s="121"/>
      <c r="F37" s="122"/>
      <c r="G37" s="123"/>
    </row>
    <row r="38" spans="1:7" ht="18.75" customHeight="1">
      <c r="A38" s="6"/>
      <c r="B38" s="7"/>
      <c r="C38" s="8"/>
      <c r="D38" s="9"/>
      <c r="E38" s="124"/>
      <c r="F38" s="125"/>
      <c r="G38" s="126"/>
    </row>
    <row r="39" spans="1:7" ht="18" customHeight="1">
      <c r="A39" s="6"/>
      <c r="B39" s="7"/>
      <c r="C39" s="8"/>
      <c r="D39" s="9"/>
      <c r="E39" s="11"/>
      <c r="F39" s="11"/>
      <c r="G39" s="12"/>
    </row>
    <row r="40" spans="1:7" ht="18.75" customHeight="1">
      <c r="A40" s="6"/>
      <c r="B40" s="7"/>
      <c r="C40" s="8"/>
      <c r="D40" s="9"/>
      <c r="E40" s="118"/>
      <c r="F40" s="119"/>
      <c r="G40" s="120"/>
    </row>
    <row r="41" spans="1:7" ht="18" customHeight="1">
      <c r="A41" s="6"/>
      <c r="B41" s="7"/>
      <c r="C41" s="8"/>
      <c r="D41" s="9"/>
      <c r="E41" s="121"/>
      <c r="F41" s="122"/>
      <c r="G41" s="123"/>
    </row>
    <row r="42" spans="1:7" ht="25.5" customHeight="1">
      <c r="A42" s="20" t="s">
        <v>26</v>
      </c>
      <c r="B42" s="20"/>
      <c r="C42" s="20"/>
      <c r="D42" s="20"/>
      <c r="E42" s="136"/>
      <c r="F42" s="136"/>
      <c r="G42" s="126"/>
    </row>
    <row r="43" spans="1:7" ht="25.5" customHeight="1">
      <c r="A43" s="26"/>
      <c r="B43" s="26"/>
      <c r="C43" s="26"/>
      <c r="D43" s="26"/>
      <c r="E43" s="26"/>
      <c r="F43" s="26"/>
      <c r="G43" s="27">
        <f>SUM(G4:G35)</f>
        <v>20.456</v>
      </c>
    </row>
  </sheetData>
  <sheetProtection/>
  <mergeCells count="20">
    <mergeCell ref="A3:G3"/>
    <mergeCell ref="A4:D4"/>
    <mergeCell ref="E5:G6"/>
    <mergeCell ref="A7:G7"/>
    <mergeCell ref="A8:D8"/>
    <mergeCell ref="E9:G10"/>
    <mergeCell ref="A30:D30"/>
    <mergeCell ref="E31:G33"/>
    <mergeCell ref="E40:G42"/>
    <mergeCell ref="A34:G34"/>
    <mergeCell ref="A35:D35"/>
    <mergeCell ref="E36:G38"/>
    <mergeCell ref="E24:G28"/>
    <mergeCell ref="A29:G29"/>
    <mergeCell ref="A12:G12"/>
    <mergeCell ref="A13:G13"/>
    <mergeCell ref="A14:D14"/>
    <mergeCell ref="E15:G21"/>
    <mergeCell ref="A22:G22"/>
    <mergeCell ref="A23:D23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79">
      <selection activeCell="G88" sqref="G88:H88"/>
    </sheetView>
  </sheetViews>
  <sheetFormatPr defaultColWidth="9.140625" defaultRowHeight="39" customHeight="1"/>
  <cols>
    <col min="1" max="1" width="9.140625" style="36" customWidth="1"/>
    <col min="2" max="2" width="9.140625" style="28" customWidth="1"/>
    <col min="3" max="3" width="30.7109375" style="28" customWidth="1"/>
    <col min="4" max="4" width="10.00390625" style="28" customWidth="1"/>
    <col min="5" max="5" width="9.8515625" style="34" customWidth="1"/>
    <col min="6" max="6" width="10.421875" style="28" customWidth="1"/>
    <col min="7" max="7" width="11.421875" style="28" customWidth="1"/>
    <col min="8" max="16384" width="9.140625" style="28" customWidth="1"/>
  </cols>
  <sheetData>
    <row r="1" spans="3:10" ht="39" customHeight="1">
      <c r="C1" s="212" t="s">
        <v>84</v>
      </c>
      <c r="D1" s="212"/>
      <c r="E1" s="212"/>
      <c r="F1" s="212"/>
      <c r="G1" s="212"/>
      <c r="H1" s="212"/>
      <c r="I1" s="212"/>
      <c r="J1" s="212"/>
    </row>
    <row r="2" spans="2:10" ht="39" customHeight="1">
      <c r="B2" s="202" t="s">
        <v>43</v>
      </c>
      <c r="C2" s="202"/>
      <c r="D2" s="202"/>
      <c r="E2" s="202"/>
      <c r="F2" s="202"/>
      <c r="G2" s="202"/>
      <c r="H2" s="202"/>
      <c r="I2" s="202"/>
      <c r="J2" s="202"/>
    </row>
    <row r="3" spans="2:10" ht="39" customHeight="1">
      <c r="B3" s="166" t="s">
        <v>44</v>
      </c>
      <c r="C3" s="166"/>
      <c r="D3" s="166"/>
      <c r="E3" s="166"/>
      <c r="F3" s="166"/>
      <c r="G3" s="166"/>
      <c r="H3" s="166"/>
      <c r="I3" s="166"/>
      <c r="J3" s="166"/>
    </row>
    <row r="4" spans="2:10" ht="75.75" customHeight="1">
      <c r="B4" s="214" t="s">
        <v>45</v>
      </c>
      <c r="C4" s="214"/>
      <c r="D4" s="214"/>
      <c r="E4" s="214"/>
      <c r="F4" s="214"/>
      <c r="G4" s="214"/>
      <c r="H4" s="214"/>
      <c r="I4" s="214"/>
      <c r="J4" s="214"/>
    </row>
    <row r="5" spans="1:10" ht="48" customHeight="1">
      <c r="A5" s="36" t="s">
        <v>76</v>
      </c>
      <c r="B5" s="156" t="s">
        <v>46</v>
      </c>
      <c r="C5" s="156"/>
      <c r="D5" s="156"/>
      <c r="E5" s="156"/>
      <c r="F5" s="156"/>
      <c r="G5" s="156"/>
      <c r="H5" s="156"/>
      <c r="I5" s="156"/>
      <c r="J5" s="156"/>
    </row>
    <row r="6" spans="2:10" ht="39" customHeight="1">
      <c r="B6" s="156" t="s">
        <v>69</v>
      </c>
      <c r="C6" s="156"/>
      <c r="D6" s="156"/>
      <c r="E6" s="156"/>
      <c r="F6" s="156"/>
      <c r="G6" s="156"/>
      <c r="H6" s="156"/>
      <c r="I6" s="156"/>
      <c r="J6" s="156"/>
    </row>
    <row r="7" spans="2:10" ht="45" customHeight="1">
      <c r="B7" s="147" t="s">
        <v>66</v>
      </c>
      <c r="C7" s="147"/>
      <c r="D7" s="147"/>
      <c r="E7" s="147"/>
      <c r="F7" s="147"/>
      <c r="G7" s="147"/>
      <c r="H7" s="147"/>
      <c r="I7" s="147"/>
      <c r="J7" s="147"/>
    </row>
    <row r="8" spans="2:10" ht="24.75" customHeight="1">
      <c r="B8" s="213" t="s">
        <v>47</v>
      </c>
      <c r="C8" s="213"/>
      <c r="D8" s="213"/>
      <c r="E8" s="213"/>
      <c r="F8" s="213"/>
      <c r="G8" s="213"/>
      <c r="H8" s="213"/>
      <c r="I8" s="213"/>
      <c r="J8" s="213"/>
    </row>
    <row r="9" spans="1:10" ht="39.75" customHeight="1">
      <c r="A9" s="78" t="s">
        <v>60</v>
      </c>
      <c r="B9" s="76" t="s">
        <v>56</v>
      </c>
      <c r="C9" s="79" t="s">
        <v>57</v>
      </c>
      <c r="D9" s="80"/>
      <c r="E9" s="81"/>
      <c r="F9" s="82"/>
      <c r="G9" s="58" t="s">
        <v>0</v>
      </c>
      <c r="H9" s="60" t="s">
        <v>32</v>
      </c>
      <c r="I9" s="60" t="s">
        <v>33</v>
      </c>
      <c r="J9" s="59" t="s">
        <v>34</v>
      </c>
    </row>
    <row r="10" spans="1:10" ht="39" customHeight="1">
      <c r="A10" s="48">
        <v>1</v>
      </c>
      <c r="B10" s="203" t="s">
        <v>48</v>
      </c>
      <c r="C10" s="204"/>
      <c r="D10" s="204"/>
      <c r="E10" s="204"/>
      <c r="F10" s="205"/>
      <c r="G10" s="54" t="s">
        <v>35</v>
      </c>
      <c r="H10" s="2"/>
      <c r="I10" s="1"/>
      <c r="J10" s="1">
        <f>SUM(H11:H11)+I10</f>
        <v>1.483</v>
      </c>
    </row>
    <row r="11" spans="1:10" ht="39" customHeight="1">
      <c r="A11" s="50"/>
      <c r="B11" s="77">
        <v>1</v>
      </c>
      <c r="C11" s="140" t="s">
        <v>5</v>
      </c>
      <c r="D11" s="141"/>
      <c r="E11" s="141"/>
      <c r="F11" s="142"/>
      <c r="G11" s="30" t="s">
        <v>6</v>
      </c>
      <c r="H11" s="31">
        <v>1.483</v>
      </c>
      <c r="I11" s="1"/>
      <c r="J11" s="1"/>
    </row>
    <row r="12" spans="1:10" ht="40.5" customHeight="1">
      <c r="A12" s="78" t="s">
        <v>60</v>
      </c>
      <c r="B12" s="76" t="s">
        <v>56</v>
      </c>
      <c r="C12" s="87" t="s">
        <v>57</v>
      </c>
      <c r="D12" s="85"/>
      <c r="E12" s="61"/>
      <c r="F12" s="86"/>
      <c r="G12" s="58" t="s">
        <v>0</v>
      </c>
      <c r="H12" s="60" t="s">
        <v>32</v>
      </c>
      <c r="I12" s="60" t="s">
        <v>33</v>
      </c>
      <c r="J12" s="59" t="s">
        <v>34</v>
      </c>
    </row>
    <row r="13" spans="1:10" ht="53.25" customHeight="1">
      <c r="A13" s="49">
        <v>2</v>
      </c>
      <c r="B13" s="196" t="s">
        <v>49</v>
      </c>
      <c r="C13" s="197"/>
      <c r="D13" s="197"/>
      <c r="E13" s="197"/>
      <c r="F13" s="198"/>
      <c r="G13" s="55" t="s">
        <v>13</v>
      </c>
      <c r="H13" s="37"/>
      <c r="I13" s="1">
        <v>1.878</v>
      </c>
      <c r="J13" s="1">
        <f>SUM(H14:H16)+J10+I13</f>
        <v>7.577</v>
      </c>
    </row>
    <row r="14" spans="1:10" ht="37.5" customHeight="1">
      <c r="A14" s="50"/>
      <c r="B14" s="77">
        <v>1</v>
      </c>
      <c r="C14" s="148" t="s">
        <v>100</v>
      </c>
      <c r="D14" s="149"/>
      <c r="E14" s="149"/>
      <c r="F14" s="150"/>
      <c r="G14" s="30" t="s">
        <v>9</v>
      </c>
      <c r="H14" s="35">
        <v>0.46</v>
      </c>
      <c r="I14" s="1"/>
      <c r="J14" s="1"/>
    </row>
    <row r="15" spans="1:10" ht="52.5" customHeight="1">
      <c r="A15" s="50"/>
      <c r="B15" s="77">
        <v>2</v>
      </c>
      <c r="C15" s="148" t="s">
        <v>93</v>
      </c>
      <c r="D15" s="149"/>
      <c r="E15" s="149"/>
      <c r="F15" s="150"/>
      <c r="G15" s="40" t="s">
        <v>13</v>
      </c>
      <c r="H15" s="35">
        <v>1.878</v>
      </c>
      <c r="I15" s="1"/>
      <c r="J15" s="1"/>
    </row>
    <row r="16" spans="1:10" ht="53.25" customHeight="1">
      <c r="A16" s="50"/>
      <c r="B16" s="77">
        <v>3</v>
      </c>
      <c r="C16" s="148" t="s">
        <v>94</v>
      </c>
      <c r="D16" s="149"/>
      <c r="E16" s="149"/>
      <c r="F16" s="150"/>
      <c r="G16" s="40" t="s">
        <v>13</v>
      </c>
      <c r="H16" s="35">
        <v>1.878</v>
      </c>
      <c r="I16" s="1"/>
      <c r="J16" s="1"/>
    </row>
    <row r="17" spans="1:10" ht="39" customHeight="1">
      <c r="A17" s="49">
        <v>3</v>
      </c>
      <c r="B17" s="199" t="s">
        <v>50</v>
      </c>
      <c r="C17" s="200"/>
      <c r="D17" s="200"/>
      <c r="E17" s="200"/>
      <c r="F17" s="201"/>
      <c r="G17" s="30" t="s">
        <v>17</v>
      </c>
      <c r="H17" s="38"/>
      <c r="I17" s="1">
        <v>0.852</v>
      </c>
      <c r="J17" s="1">
        <f>SUM(H18:H23)+J13+I17</f>
        <v>13.999</v>
      </c>
    </row>
    <row r="18" spans="1:10" ht="40.5" customHeight="1">
      <c r="A18" s="48"/>
      <c r="B18" s="29">
        <v>1</v>
      </c>
      <c r="C18" s="157" t="s">
        <v>99</v>
      </c>
      <c r="D18" s="158"/>
      <c r="E18" s="158"/>
      <c r="F18" s="159"/>
      <c r="G18" s="30" t="s">
        <v>13</v>
      </c>
      <c r="H18" s="33">
        <v>1.878</v>
      </c>
      <c r="I18" s="1"/>
      <c r="J18" s="1"/>
    </row>
    <row r="19" spans="1:10" ht="39" customHeight="1">
      <c r="A19" s="48"/>
      <c r="B19" s="29">
        <v>2</v>
      </c>
      <c r="C19" s="179" t="s">
        <v>98</v>
      </c>
      <c r="D19" s="180"/>
      <c r="E19" s="180"/>
      <c r="F19" s="181"/>
      <c r="G19" s="30" t="s">
        <v>15</v>
      </c>
      <c r="H19" s="31">
        <v>0.703</v>
      </c>
      <c r="I19" s="1"/>
      <c r="J19" s="1"/>
    </row>
    <row r="20" spans="1:10" ht="39" customHeight="1">
      <c r="A20" s="48"/>
      <c r="B20" s="29">
        <v>3</v>
      </c>
      <c r="C20" s="179" t="s">
        <v>16</v>
      </c>
      <c r="D20" s="180"/>
      <c r="E20" s="180"/>
      <c r="F20" s="181"/>
      <c r="G20" s="42" t="s">
        <v>17</v>
      </c>
      <c r="H20" s="43">
        <v>0.852</v>
      </c>
      <c r="I20" s="1"/>
      <c r="J20" s="1"/>
    </row>
    <row r="21" spans="1:10" ht="39" customHeight="1">
      <c r="A21" s="48"/>
      <c r="B21" s="32">
        <v>4</v>
      </c>
      <c r="C21" s="179" t="s">
        <v>18</v>
      </c>
      <c r="D21" s="180"/>
      <c r="E21" s="180"/>
      <c r="F21" s="181"/>
      <c r="G21" s="30" t="s">
        <v>17</v>
      </c>
      <c r="H21" s="33">
        <v>0.852</v>
      </c>
      <c r="I21" s="1"/>
      <c r="J21" s="1"/>
    </row>
    <row r="22" spans="1:10" ht="39" customHeight="1">
      <c r="A22" s="50"/>
      <c r="B22" s="32">
        <f>B21+1</f>
        <v>5</v>
      </c>
      <c r="C22" s="176" t="s">
        <v>19</v>
      </c>
      <c r="D22" s="177"/>
      <c r="E22" s="177"/>
      <c r="F22" s="178"/>
      <c r="G22" s="29" t="s">
        <v>17</v>
      </c>
      <c r="H22" s="43">
        <v>0.852</v>
      </c>
      <c r="I22" s="1"/>
      <c r="J22" s="1"/>
    </row>
    <row r="23" spans="1:10" ht="39" customHeight="1">
      <c r="A23" s="49"/>
      <c r="B23" s="29">
        <v>6</v>
      </c>
      <c r="C23" s="176" t="s">
        <v>85</v>
      </c>
      <c r="D23" s="177"/>
      <c r="E23" s="177"/>
      <c r="F23" s="178"/>
      <c r="G23" s="95" t="s">
        <v>86</v>
      </c>
      <c r="H23" s="40">
        <v>0.433</v>
      </c>
      <c r="I23" s="1"/>
      <c r="J23" s="1"/>
    </row>
    <row r="24" spans="2:7" ht="39" customHeight="1">
      <c r="B24" s="61"/>
      <c r="C24" s="71"/>
      <c r="D24" s="72"/>
      <c r="E24" s="73"/>
      <c r="F24" s="67"/>
      <c r="G24" s="67"/>
    </row>
    <row r="25" spans="2:7" ht="39" customHeight="1">
      <c r="B25" s="70"/>
      <c r="C25" s="71"/>
      <c r="D25" s="72"/>
      <c r="E25" s="73"/>
      <c r="F25" s="67"/>
      <c r="G25" s="67"/>
    </row>
    <row r="26" spans="2:7" ht="39" customHeight="1">
      <c r="B26" s="65"/>
      <c r="C26" s="62"/>
      <c r="D26" s="63"/>
      <c r="E26" s="64"/>
      <c r="F26" s="66"/>
      <c r="G26" s="68"/>
    </row>
    <row r="27" spans="1:10" ht="42.75" customHeight="1">
      <c r="A27" s="78" t="s">
        <v>60</v>
      </c>
      <c r="B27" s="90" t="s">
        <v>56</v>
      </c>
      <c r="C27" s="87" t="s">
        <v>57</v>
      </c>
      <c r="D27" s="88"/>
      <c r="E27" s="89"/>
      <c r="F27" s="86"/>
      <c r="G27" s="58" t="s">
        <v>0</v>
      </c>
      <c r="H27" s="60" t="s">
        <v>32</v>
      </c>
      <c r="I27" s="60" t="s">
        <v>33</v>
      </c>
      <c r="J27" s="60" t="s">
        <v>34</v>
      </c>
    </row>
    <row r="28" spans="1:10" ht="39" customHeight="1">
      <c r="A28" s="49">
        <v>4</v>
      </c>
      <c r="B28" s="171" t="s">
        <v>51</v>
      </c>
      <c r="C28" s="172"/>
      <c r="D28" s="172"/>
      <c r="E28" s="172"/>
      <c r="F28" s="173"/>
      <c r="G28" s="56" t="s">
        <v>38</v>
      </c>
      <c r="H28" s="47"/>
      <c r="I28" s="4">
        <v>0.853</v>
      </c>
      <c r="J28" s="4">
        <f>SUM(H29:H32)+J17+I28</f>
        <v>19.25</v>
      </c>
    </row>
    <row r="29" spans="1:10" ht="39" customHeight="1">
      <c r="A29" s="50"/>
      <c r="B29" s="29">
        <v>1</v>
      </c>
      <c r="C29" s="157" t="s">
        <v>21</v>
      </c>
      <c r="D29" s="158"/>
      <c r="E29" s="158"/>
      <c r="F29" s="159"/>
      <c r="G29" s="30" t="s">
        <v>22</v>
      </c>
      <c r="H29" s="31">
        <v>0.8</v>
      </c>
      <c r="I29" s="1"/>
      <c r="J29" s="1"/>
    </row>
    <row r="30" spans="1:10" ht="39" customHeight="1">
      <c r="A30" s="83"/>
      <c r="B30" s="29">
        <f>B29+1</f>
        <v>2</v>
      </c>
      <c r="C30" s="157" t="s">
        <v>18</v>
      </c>
      <c r="D30" s="158"/>
      <c r="E30" s="158"/>
      <c r="F30" s="159"/>
      <c r="G30" s="30" t="s">
        <v>17</v>
      </c>
      <c r="H30" s="31">
        <v>0.852</v>
      </c>
      <c r="I30" s="74"/>
      <c r="J30" s="75"/>
    </row>
    <row r="31" spans="1:10" ht="39" customHeight="1">
      <c r="A31" s="48"/>
      <c r="B31" s="29">
        <v>3</v>
      </c>
      <c r="C31" s="140" t="s">
        <v>25</v>
      </c>
      <c r="D31" s="141"/>
      <c r="E31" s="141"/>
      <c r="F31" s="142"/>
      <c r="G31" s="30" t="s">
        <v>17</v>
      </c>
      <c r="H31" s="31">
        <v>0.852</v>
      </c>
      <c r="I31" s="112"/>
      <c r="J31" s="112"/>
    </row>
    <row r="32" spans="1:10" ht="39" customHeight="1">
      <c r="A32" s="48"/>
      <c r="B32" s="29">
        <v>4</v>
      </c>
      <c r="C32" s="157" t="s">
        <v>92</v>
      </c>
      <c r="D32" s="158"/>
      <c r="E32" s="158"/>
      <c r="F32" s="159"/>
      <c r="G32" s="30" t="s">
        <v>24</v>
      </c>
      <c r="H32" s="31">
        <v>1.894</v>
      </c>
      <c r="I32" s="74"/>
      <c r="J32" s="75"/>
    </row>
    <row r="33" spans="1:10" ht="39" customHeight="1">
      <c r="A33" s="48"/>
      <c r="B33" s="101"/>
      <c r="C33" s="98"/>
      <c r="D33" s="98"/>
      <c r="E33" s="98"/>
      <c r="F33" s="98"/>
      <c r="G33" s="102"/>
      <c r="H33" s="103"/>
      <c r="I33" s="100"/>
      <c r="J33" s="100"/>
    </row>
    <row r="34" spans="1:7" ht="14.25" customHeight="1">
      <c r="A34" s="48"/>
      <c r="B34" s="137"/>
      <c r="C34" s="174"/>
      <c r="D34" s="174"/>
      <c r="E34" s="174"/>
      <c r="F34" s="174"/>
      <c r="G34" s="175"/>
    </row>
    <row r="35" spans="1:10" ht="48.75" customHeight="1">
      <c r="A35" s="48"/>
      <c r="B35" s="29"/>
      <c r="C35" s="140"/>
      <c r="D35" s="141"/>
      <c r="E35" s="141"/>
      <c r="F35" s="142"/>
      <c r="G35" s="30"/>
      <c r="H35" s="31"/>
      <c r="I35" s="1"/>
      <c r="J35" s="1"/>
    </row>
    <row r="36" spans="1:10" ht="24.75" customHeight="1">
      <c r="A36" s="48"/>
      <c r="B36" s="29"/>
      <c r="C36" s="206"/>
      <c r="D36" s="207"/>
      <c r="E36" s="207"/>
      <c r="F36" s="208"/>
      <c r="G36" s="30"/>
      <c r="H36" s="31"/>
      <c r="I36" s="1"/>
      <c r="J36" s="1"/>
    </row>
    <row r="37" spans="1:10" ht="52.5" customHeight="1">
      <c r="A37" s="49">
        <v>5</v>
      </c>
      <c r="B37" s="187" t="s">
        <v>87</v>
      </c>
      <c r="C37" s="188"/>
      <c r="D37" s="188"/>
      <c r="E37" s="188"/>
      <c r="F37" s="189"/>
      <c r="G37" s="39" t="s">
        <v>36</v>
      </c>
      <c r="H37" s="37"/>
      <c r="I37" s="1">
        <v>1.878</v>
      </c>
      <c r="J37" s="1">
        <f>SUM(H38:H41)+J28+I37</f>
        <v>24.699</v>
      </c>
    </row>
    <row r="38" spans="1:10" ht="48.75" customHeight="1">
      <c r="A38" s="48"/>
      <c r="B38" s="29">
        <v>1</v>
      </c>
      <c r="C38" s="140" t="s">
        <v>88</v>
      </c>
      <c r="D38" s="141"/>
      <c r="E38" s="141"/>
      <c r="F38" s="142"/>
      <c r="G38" s="96" t="s">
        <v>89</v>
      </c>
      <c r="H38" s="31">
        <v>0.696</v>
      </c>
      <c r="I38" s="1"/>
      <c r="J38" s="1"/>
    </row>
    <row r="39" spans="1:10" ht="48.75" customHeight="1">
      <c r="A39" s="48"/>
      <c r="B39" s="29">
        <v>2</v>
      </c>
      <c r="C39" s="140" t="s">
        <v>90</v>
      </c>
      <c r="D39" s="141"/>
      <c r="E39" s="141"/>
      <c r="F39" s="142"/>
      <c r="G39" s="30" t="s">
        <v>15</v>
      </c>
      <c r="H39" s="31">
        <v>0.703</v>
      </c>
      <c r="I39" s="1"/>
      <c r="J39" s="1"/>
    </row>
    <row r="40" spans="1:10" ht="48.75" customHeight="1">
      <c r="A40" s="48"/>
      <c r="B40" s="29">
        <v>3</v>
      </c>
      <c r="C40" s="140" t="s">
        <v>91</v>
      </c>
      <c r="D40" s="141"/>
      <c r="E40" s="141"/>
      <c r="F40" s="142"/>
      <c r="G40" s="96" t="s">
        <v>86</v>
      </c>
      <c r="H40" s="31">
        <v>0.433</v>
      </c>
      <c r="I40" s="1"/>
      <c r="J40" s="1"/>
    </row>
    <row r="41" spans="1:12" ht="48.75" customHeight="1">
      <c r="A41" s="48"/>
      <c r="B41" s="104">
        <v>4</v>
      </c>
      <c r="C41" s="157" t="s">
        <v>103</v>
      </c>
      <c r="D41" s="158"/>
      <c r="E41" s="158"/>
      <c r="F41" s="159"/>
      <c r="G41" s="106" t="s">
        <v>102</v>
      </c>
      <c r="H41" s="105">
        <v>1.739</v>
      </c>
      <c r="I41" s="1"/>
      <c r="J41" s="1"/>
      <c r="L41" s="109"/>
    </row>
    <row r="42" spans="1:12" ht="48.75" customHeight="1">
      <c r="A42" s="48">
        <v>6</v>
      </c>
      <c r="B42" s="187" t="s">
        <v>96</v>
      </c>
      <c r="C42" s="188"/>
      <c r="D42" s="188"/>
      <c r="E42" s="188"/>
      <c r="F42" s="189"/>
      <c r="G42" s="39" t="s">
        <v>97</v>
      </c>
      <c r="H42" s="97"/>
      <c r="I42" s="110">
        <v>0.642</v>
      </c>
      <c r="J42" s="1">
        <f>SUM(H43+J37+I42)</f>
        <v>25.674</v>
      </c>
      <c r="L42" s="108"/>
    </row>
    <row r="43" spans="1:10" ht="48.75" customHeight="1">
      <c r="A43" s="48"/>
      <c r="B43" s="29">
        <v>1</v>
      </c>
      <c r="C43" s="160" t="s">
        <v>105</v>
      </c>
      <c r="D43" s="160"/>
      <c r="E43" s="160"/>
      <c r="F43" s="161"/>
      <c r="G43" s="92" t="s">
        <v>104</v>
      </c>
      <c r="H43" s="107">
        <v>0.333</v>
      </c>
      <c r="I43" s="1"/>
      <c r="J43" s="1"/>
    </row>
    <row r="44" spans="1:12" ht="48.75" customHeight="1">
      <c r="A44" s="48">
        <v>7</v>
      </c>
      <c r="B44" s="187" t="s">
        <v>95</v>
      </c>
      <c r="C44" s="188"/>
      <c r="D44" s="188"/>
      <c r="E44" s="188"/>
      <c r="F44" s="189"/>
      <c r="G44" s="40" t="s">
        <v>36</v>
      </c>
      <c r="H44" s="97"/>
      <c r="I44" s="41">
        <v>1.878</v>
      </c>
      <c r="J44" s="1">
        <f>SUM(H45+J42+I44)</f>
        <v>28.465</v>
      </c>
      <c r="L44" s="108"/>
    </row>
    <row r="45" spans="1:10" ht="57" customHeight="1">
      <c r="A45" s="48"/>
      <c r="B45" s="29">
        <v>1</v>
      </c>
      <c r="C45" s="160" t="s">
        <v>109</v>
      </c>
      <c r="D45" s="160"/>
      <c r="E45" s="160"/>
      <c r="F45" s="161"/>
      <c r="G45" s="39" t="s">
        <v>108</v>
      </c>
      <c r="H45" s="97">
        <v>0.913</v>
      </c>
      <c r="I45" s="1"/>
      <c r="J45" s="1"/>
    </row>
    <row r="46" spans="1:13" ht="39" customHeight="1">
      <c r="A46" s="84" t="s">
        <v>61</v>
      </c>
      <c r="B46" s="209"/>
      <c r="C46" s="210"/>
      <c r="D46" s="210"/>
      <c r="E46" s="210"/>
      <c r="F46" s="211"/>
      <c r="G46" s="30" t="s">
        <v>0</v>
      </c>
      <c r="H46" s="51" t="s">
        <v>41</v>
      </c>
      <c r="I46" s="30" t="s">
        <v>42</v>
      </c>
      <c r="M46" s="109"/>
    </row>
    <row r="47" spans="1:9" ht="54" customHeight="1">
      <c r="A47" s="49">
        <v>8</v>
      </c>
      <c r="B47" s="190" t="s">
        <v>101</v>
      </c>
      <c r="C47" s="191"/>
      <c r="D47" s="191"/>
      <c r="E47" s="191"/>
      <c r="F47" s="192"/>
      <c r="G47" s="92" t="s">
        <v>37</v>
      </c>
      <c r="H47" s="93">
        <v>0.508</v>
      </c>
      <c r="I47" s="94">
        <f>H47+J44</f>
        <v>28.973</v>
      </c>
    </row>
    <row r="48" spans="1:10" ht="42.75" customHeight="1">
      <c r="A48" s="49"/>
      <c r="B48" s="153" t="s">
        <v>110</v>
      </c>
      <c r="C48" s="154"/>
      <c r="D48" s="154"/>
      <c r="E48" s="154"/>
      <c r="F48" s="154"/>
      <c r="G48" s="154"/>
      <c r="H48" s="154"/>
      <c r="I48" s="154"/>
      <c r="J48" s="155"/>
    </row>
    <row r="49" spans="2:9" ht="41.25" customHeight="1">
      <c r="B49" s="36"/>
      <c r="C49" s="113" t="s">
        <v>111</v>
      </c>
      <c r="D49" s="113"/>
      <c r="E49" s="113"/>
      <c r="F49" s="113"/>
      <c r="G49" s="114"/>
      <c r="H49" s="115"/>
      <c r="I49" s="115"/>
    </row>
    <row r="50" spans="2:9" ht="41.25" customHeight="1">
      <c r="B50" s="36"/>
      <c r="C50" s="116"/>
      <c r="D50" s="116"/>
      <c r="E50" s="116"/>
      <c r="F50" s="116"/>
      <c r="G50" s="117"/>
      <c r="H50" s="115"/>
      <c r="I50" s="115"/>
    </row>
    <row r="51" spans="2:9" ht="42" customHeight="1">
      <c r="B51" s="162" t="s">
        <v>83</v>
      </c>
      <c r="C51" s="163"/>
      <c r="D51" s="163"/>
      <c r="E51" s="163"/>
      <c r="F51" s="163"/>
      <c r="G51" s="163"/>
      <c r="H51" s="163"/>
      <c r="I51" s="163"/>
    </row>
    <row r="52" spans="2:8" ht="39" customHeight="1">
      <c r="B52" s="167" t="s">
        <v>71</v>
      </c>
      <c r="C52" s="168"/>
      <c r="D52" s="168"/>
      <c r="E52" s="168"/>
      <c r="F52" s="168"/>
      <c r="G52" s="168"/>
      <c r="H52" s="168"/>
    </row>
    <row r="53" spans="1:9" ht="30.75" customHeight="1">
      <c r="A53" s="52"/>
      <c r="B53" s="49">
        <v>1</v>
      </c>
      <c r="C53" s="140" t="s">
        <v>62</v>
      </c>
      <c r="D53" s="141"/>
      <c r="E53" s="141"/>
      <c r="F53" s="141"/>
      <c r="G53" s="141"/>
      <c r="H53" s="141"/>
      <c r="I53" s="142"/>
    </row>
    <row r="54" spans="1:9" ht="29.25" customHeight="1">
      <c r="A54" s="52"/>
      <c r="B54" s="49">
        <v>2</v>
      </c>
      <c r="C54" s="140" t="s">
        <v>39</v>
      </c>
      <c r="D54" s="141"/>
      <c r="E54" s="141"/>
      <c r="F54" s="141"/>
      <c r="G54" s="141"/>
      <c r="H54" s="141"/>
      <c r="I54" s="142"/>
    </row>
    <row r="55" spans="1:9" ht="27" customHeight="1">
      <c r="A55" s="52"/>
      <c r="B55" s="49">
        <v>3</v>
      </c>
      <c r="C55" s="140" t="s">
        <v>40</v>
      </c>
      <c r="D55" s="141"/>
      <c r="E55" s="141"/>
      <c r="F55" s="141"/>
      <c r="G55" s="141"/>
      <c r="H55" s="141"/>
      <c r="I55" s="142"/>
    </row>
    <row r="56" spans="1:6" ht="39" customHeight="1">
      <c r="A56" s="52"/>
      <c r="B56" s="53"/>
      <c r="C56" s="193" t="s">
        <v>72</v>
      </c>
      <c r="D56" s="193"/>
      <c r="E56" s="193"/>
      <c r="F56" s="193"/>
    </row>
    <row r="57" spans="2:9" ht="29.25" customHeight="1">
      <c r="B57" s="185" t="s">
        <v>106</v>
      </c>
      <c r="C57" s="185"/>
      <c r="D57" s="185"/>
      <c r="E57" s="185"/>
      <c r="F57" s="185"/>
      <c r="G57" s="185"/>
      <c r="H57" s="185"/>
      <c r="I57" s="185"/>
    </row>
    <row r="58" spans="2:9" ht="29.25" customHeight="1">
      <c r="B58" s="99"/>
      <c r="C58" s="99"/>
      <c r="D58" s="99"/>
      <c r="E58" s="99"/>
      <c r="F58" s="99"/>
      <c r="G58" s="99"/>
      <c r="H58" s="99"/>
      <c r="I58" s="99"/>
    </row>
    <row r="59" spans="1:10" ht="48" customHeight="1">
      <c r="A59" s="36" t="s">
        <v>77</v>
      </c>
      <c r="B59" s="156" t="s">
        <v>67</v>
      </c>
      <c r="C59" s="156"/>
      <c r="D59" s="156"/>
      <c r="E59" s="156"/>
      <c r="F59" s="156"/>
      <c r="G59" s="156"/>
      <c r="H59" s="156"/>
      <c r="I59" s="156"/>
      <c r="J59" s="156"/>
    </row>
    <row r="60" spans="2:10" ht="39" customHeight="1">
      <c r="B60" s="156" t="s">
        <v>68</v>
      </c>
      <c r="C60" s="156"/>
      <c r="D60" s="156"/>
      <c r="E60" s="156"/>
      <c r="F60" s="156"/>
      <c r="G60" s="156"/>
      <c r="H60" s="156"/>
      <c r="I60" s="156"/>
      <c r="J60" s="156"/>
    </row>
    <row r="61" spans="2:10" ht="45" customHeight="1">
      <c r="B61" s="147" t="s">
        <v>70</v>
      </c>
      <c r="C61" s="147"/>
      <c r="D61" s="147"/>
      <c r="E61" s="147"/>
      <c r="F61" s="147"/>
      <c r="G61" s="147"/>
      <c r="H61" s="147"/>
      <c r="I61" s="147"/>
      <c r="J61" s="147"/>
    </row>
    <row r="62" spans="1:9" ht="34.5" customHeight="1">
      <c r="A62" s="52"/>
      <c r="B62" s="49">
        <v>1</v>
      </c>
      <c r="C62" s="140" t="s">
        <v>58</v>
      </c>
      <c r="D62" s="141"/>
      <c r="E62" s="141"/>
      <c r="F62" s="141"/>
      <c r="G62" s="141"/>
      <c r="H62" s="141"/>
      <c r="I62" s="142"/>
    </row>
    <row r="63" spans="1:9" ht="39.75" customHeight="1">
      <c r="A63" s="52"/>
      <c r="B63" s="49">
        <v>2</v>
      </c>
      <c r="C63" s="140" t="s">
        <v>73</v>
      </c>
      <c r="D63" s="141"/>
      <c r="E63" s="141"/>
      <c r="F63" s="141"/>
      <c r="G63" s="141"/>
      <c r="H63" s="141"/>
      <c r="I63" s="142"/>
    </row>
    <row r="64" spans="1:9" ht="36.75" customHeight="1">
      <c r="A64" s="52"/>
      <c r="B64" s="49">
        <v>3</v>
      </c>
      <c r="C64" s="140" t="s">
        <v>74</v>
      </c>
      <c r="D64" s="141"/>
      <c r="E64" s="141"/>
      <c r="F64" s="141"/>
      <c r="G64" s="141"/>
      <c r="H64" s="141"/>
      <c r="I64" s="142"/>
    </row>
    <row r="65" spans="1:9" ht="42.75" customHeight="1">
      <c r="A65" s="52"/>
      <c r="B65" s="49">
        <v>4</v>
      </c>
      <c r="C65" s="140" t="s">
        <v>75</v>
      </c>
      <c r="D65" s="141"/>
      <c r="E65" s="141"/>
      <c r="F65" s="141"/>
      <c r="G65" s="141"/>
      <c r="H65" s="141"/>
      <c r="I65" s="142"/>
    </row>
    <row r="66" spans="2:7" ht="34.5" customHeight="1">
      <c r="B66" s="36"/>
      <c r="C66" s="195" t="s">
        <v>79</v>
      </c>
      <c r="D66" s="195"/>
      <c r="E66" s="195"/>
      <c r="F66" s="195"/>
      <c r="G66" s="44"/>
    </row>
    <row r="67" spans="1:9" ht="39" customHeight="1">
      <c r="A67" s="52"/>
      <c r="B67" s="52"/>
      <c r="C67" s="53"/>
      <c r="D67" s="53"/>
      <c r="E67" s="53"/>
      <c r="F67" s="53"/>
      <c r="G67" s="53"/>
      <c r="H67" s="53"/>
      <c r="I67" s="53"/>
    </row>
    <row r="68" spans="2:9" ht="48" customHeight="1">
      <c r="B68" s="185" t="s">
        <v>80</v>
      </c>
      <c r="C68" s="185"/>
      <c r="D68" s="185"/>
      <c r="E68" s="185"/>
      <c r="F68" s="185"/>
      <c r="G68" s="185"/>
      <c r="H68" s="185"/>
      <c r="I68" s="185"/>
    </row>
    <row r="69" spans="2:9" ht="48" customHeight="1">
      <c r="B69" s="99"/>
      <c r="C69" s="99"/>
      <c r="D69" s="99"/>
      <c r="E69" s="99"/>
      <c r="F69" s="99"/>
      <c r="G69" s="99"/>
      <c r="H69" s="99"/>
      <c r="I69" s="99"/>
    </row>
    <row r="70" spans="1:9" ht="47.25" customHeight="1">
      <c r="A70" s="52"/>
      <c r="B70" s="52"/>
      <c r="C70" s="53"/>
      <c r="D70" s="53"/>
      <c r="E70" s="53"/>
      <c r="F70" s="53"/>
      <c r="G70" s="53"/>
      <c r="H70" s="53"/>
      <c r="I70" s="53"/>
    </row>
    <row r="71" spans="1:7" ht="39" customHeight="1">
      <c r="A71" s="36" t="s">
        <v>78</v>
      </c>
      <c r="B71" s="186" t="s">
        <v>52</v>
      </c>
      <c r="C71" s="186"/>
      <c r="D71" s="186"/>
      <c r="E71" s="186"/>
      <c r="F71" s="186"/>
      <c r="G71" s="186"/>
    </row>
    <row r="72" spans="2:6" ht="60" customHeight="1">
      <c r="B72" s="194" t="s">
        <v>53</v>
      </c>
      <c r="C72" s="152"/>
      <c r="D72" s="152"/>
      <c r="E72" s="152"/>
      <c r="F72" s="152"/>
    </row>
    <row r="73" spans="1:9" ht="54" customHeight="1">
      <c r="A73" s="52"/>
      <c r="B73" s="49">
        <v>1</v>
      </c>
      <c r="C73" s="140" t="s">
        <v>55</v>
      </c>
      <c r="D73" s="141"/>
      <c r="E73" s="141"/>
      <c r="F73" s="141"/>
      <c r="G73" s="141"/>
      <c r="H73" s="141"/>
      <c r="I73" s="142"/>
    </row>
    <row r="74" spans="2:6" ht="49.5" customHeight="1">
      <c r="B74" s="169" t="s">
        <v>54</v>
      </c>
      <c r="C74" s="170"/>
      <c r="D74" s="170"/>
      <c r="E74" s="170"/>
      <c r="F74" s="170"/>
    </row>
    <row r="75" spans="1:9" ht="101.25" customHeight="1">
      <c r="A75" s="46"/>
      <c r="B75" s="57">
        <v>2</v>
      </c>
      <c r="C75" s="182" t="s">
        <v>107</v>
      </c>
      <c r="D75" s="183"/>
      <c r="E75" s="183"/>
      <c r="F75" s="183"/>
      <c r="G75" s="183"/>
      <c r="H75" s="183"/>
      <c r="I75" s="184"/>
    </row>
    <row r="76" spans="2:6" ht="45.75" customHeight="1">
      <c r="B76" s="151" t="s">
        <v>81</v>
      </c>
      <c r="C76" s="152"/>
      <c r="D76" s="152"/>
      <c r="E76" s="152"/>
      <c r="F76" s="152"/>
    </row>
    <row r="77" spans="2:6" ht="45.75" customHeight="1">
      <c r="B77" s="111"/>
      <c r="C77" s="111"/>
      <c r="D77" s="111"/>
      <c r="E77" s="111"/>
      <c r="F77" s="111"/>
    </row>
    <row r="78" spans="2:6" ht="45.75" customHeight="1">
      <c r="B78" s="111"/>
      <c r="C78" s="111"/>
      <c r="D78" s="111"/>
      <c r="E78" s="111"/>
      <c r="F78" s="111"/>
    </row>
    <row r="79" spans="2:6" ht="45.75" customHeight="1">
      <c r="B79" s="111"/>
      <c r="C79" s="111"/>
      <c r="D79" s="111"/>
      <c r="E79" s="111"/>
      <c r="F79" s="111"/>
    </row>
    <row r="80" spans="2:9" ht="54.75" customHeight="1">
      <c r="B80" s="143" t="s">
        <v>59</v>
      </c>
      <c r="C80" s="143"/>
      <c r="D80" s="143"/>
      <c r="E80" s="143"/>
      <c r="F80" s="143"/>
      <c r="G80" s="143"/>
      <c r="H80" s="143"/>
      <c r="I80" s="143"/>
    </row>
    <row r="81" spans="2:6" ht="39" customHeight="1">
      <c r="B81" s="69"/>
      <c r="C81" s="69"/>
      <c r="D81" s="69"/>
      <c r="E81" s="69"/>
      <c r="F81" s="69"/>
    </row>
    <row r="82" spans="1:9" ht="64.5" customHeight="1">
      <c r="A82" s="46"/>
      <c r="B82" s="91">
        <v>4</v>
      </c>
      <c r="C82" s="140" t="s">
        <v>65</v>
      </c>
      <c r="D82" s="141"/>
      <c r="E82" s="141"/>
      <c r="F82" s="141"/>
      <c r="G82" s="141"/>
      <c r="H82" s="141"/>
      <c r="I82" s="142"/>
    </row>
    <row r="83" spans="2:9" ht="24.75" customHeight="1">
      <c r="B83" s="29">
        <v>5</v>
      </c>
      <c r="C83" s="144" t="s">
        <v>63</v>
      </c>
      <c r="D83" s="145"/>
      <c r="E83" s="145"/>
      <c r="F83" s="145"/>
      <c r="G83" s="145"/>
      <c r="H83" s="145"/>
      <c r="I83" s="146"/>
    </row>
    <row r="84" spans="2:7" ht="45" customHeight="1">
      <c r="B84" s="45"/>
      <c r="C84" s="143" t="s">
        <v>64</v>
      </c>
      <c r="D84" s="143"/>
      <c r="E84" s="143"/>
      <c r="F84" s="143"/>
      <c r="G84" s="45"/>
    </row>
    <row r="85" spans="2:7" ht="54.75" customHeight="1">
      <c r="B85" s="166" t="s">
        <v>82</v>
      </c>
      <c r="C85" s="166"/>
      <c r="D85" s="166"/>
      <c r="E85" s="166"/>
      <c r="F85" s="166"/>
      <c r="G85" s="166"/>
    </row>
    <row r="87" spans="2:9" ht="39" customHeight="1">
      <c r="B87" s="165" t="s">
        <v>112</v>
      </c>
      <c r="C87" s="165"/>
      <c r="D87" s="165"/>
      <c r="E87" s="165"/>
      <c r="F87" s="165"/>
      <c r="G87" s="165"/>
      <c r="H87" s="165"/>
      <c r="I87" s="165"/>
    </row>
    <row r="88" spans="7:8" ht="39" customHeight="1">
      <c r="G88" s="164"/>
      <c r="H88" s="164"/>
    </row>
  </sheetData>
  <sheetProtection/>
  <mergeCells count="70">
    <mergeCell ref="B46:F46"/>
    <mergeCell ref="B3:J3"/>
    <mergeCell ref="B68:I68"/>
    <mergeCell ref="B44:F44"/>
    <mergeCell ref="C45:F45"/>
    <mergeCell ref="C1:J1"/>
    <mergeCell ref="B5:J5"/>
    <mergeCell ref="B6:J6"/>
    <mergeCell ref="B8:J8"/>
    <mergeCell ref="C23:F23"/>
    <mergeCell ref="C21:F21"/>
    <mergeCell ref="B7:J7"/>
    <mergeCell ref="C38:F38"/>
    <mergeCell ref="C19:F19"/>
    <mergeCell ref="B2:J2"/>
    <mergeCell ref="B10:F10"/>
    <mergeCell ref="C36:F36"/>
    <mergeCell ref="C29:F29"/>
    <mergeCell ref="C32:F32"/>
    <mergeCell ref="B4:J4"/>
    <mergeCell ref="B72:F72"/>
    <mergeCell ref="C66:F66"/>
    <mergeCell ref="C11:F11"/>
    <mergeCell ref="C30:F30"/>
    <mergeCell ref="C31:F31"/>
    <mergeCell ref="B37:F37"/>
    <mergeCell ref="C39:F39"/>
    <mergeCell ref="B13:F13"/>
    <mergeCell ref="C16:F16"/>
    <mergeCell ref="B17:F17"/>
    <mergeCell ref="C14:F14"/>
    <mergeCell ref="B34:G34"/>
    <mergeCell ref="C73:I73"/>
    <mergeCell ref="C40:F40"/>
    <mergeCell ref="C22:F22"/>
    <mergeCell ref="C20:F20"/>
    <mergeCell ref="C18:F18"/>
    <mergeCell ref="B57:I57"/>
    <mergeCell ref="C62:I62"/>
    <mergeCell ref="B71:G71"/>
    <mergeCell ref="C54:I54"/>
    <mergeCell ref="C84:F84"/>
    <mergeCell ref="B52:H52"/>
    <mergeCell ref="B74:F74"/>
    <mergeCell ref="B28:F28"/>
    <mergeCell ref="C65:I65"/>
    <mergeCell ref="C75:I75"/>
    <mergeCell ref="B42:F42"/>
    <mergeCell ref="B47:F47"/>
    <mergeCell ref="C56:F56"/>
    <mergeCell ref="C41:F41"/>
    <mergeCell ref="C43:F43"/>
    <mergeCell ref="C35:F35"/>
    <mergeCell ref="C63:I63"/>
    <mergeCell ref="B51:I51"/>
    <mergeCell ref="G88:H88"/>
    <mergeCell ref="C82:I82"/>
    <mergeCell ref="C55:I55"/>
    <mergeCell ref="B87:I87"/>
    <mergeCell ref="B85:G85"/>
    <mergeCell ref="C64:I64"/>
    <mergeCell ref="B80:I80"/>
    <mergeCell ref="C83:I83"/>
    <mergeCell ref="C53:I53"/>
    <mergeCell ref="B61:J61"/>
    <mergeCell ref="C15:F15"/>
    <mergeCell ref="B76:F76"/>
    <mergeCell ref="B48:J48"/>
    <mergeCell ref="B59:J59"/>
    <mergeCell ref="B60:J60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4">
      <selection activeCell="A27" sqref="A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Nicolae</dc:creator>
  <cp:keywords/>
  <dc:description/>
  <cp:lastModifiedBy>W10</cp:lastModifiedBy>
  <cp:lastPrinted>2016-05-30T08:45:57Z</cp:lastPrinted>
  <dcterms:created xsi:type="dcterms:W3CDTF">2013-11-12T21:32:09Z</dcterms:created>
  <dcterms:modified xsi:type="dcterms:W3CDTF">2016-05-30T19:37:56Z</dcterms:modified>
  <cp:category/>
  <cp:version/>
  <cp:contentType/>
  <cp:contentStatus/>
</cp:coreProperties>
</file>